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65" yWindow="65521" windowWidth="4980" windowHeight="6465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'Evidencija'!$A$1:$P$37</definedName>
    <definedName name="_xlnm.Print_Area" localSheetId="4">'Zakljucne'!$A$1:$G$37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'Spisak'!$A$3:$Z$4</definedName>
  </definedNames>
  <calcPr fullCalcOnLoad="1"/>
</workbook>
</file>

<file path=xl/sharedStrings.xml><?xml version="1.0" encoding="utf-8"?>
<sst xmlns="http://schemas.openxmlformats.org/spreadsheetml/2006/main" count="168" uniqueCount="117">
  <si>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</si>
  <si>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</si>
  <si>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</si>
  <si>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</si>
  <si>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</si>
  <si>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</si>
  <si>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</si>
  <si>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</si>
  <si>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</si>
  <si>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</si>
  <si>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</si>
  <si>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</si>
  <si>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</si>
  <si>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</si>
  <si>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</si>
  <si>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</si>
  <si>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</si>
  <si>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</si>
  <si>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</si>
  <si>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</si>
  <si>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</si>
  <si>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</si>
  <si>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</si>
  <si>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</si>
  <si>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</si>
  <si>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</si>
  <si>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</si>
  <si>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</si>
  <si>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</si>
  <si>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</si>
  <si>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</si>
  <si>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</si>
  <si>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</si>
  <si>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</si>
  <si>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</si>
  <si>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</si>
  <si>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</si>
  <si>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</si>
  <si>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</si>
  <si>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</si>
  <si>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</si>
  <si>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</si>
  <si>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</si>
  <si>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</si>
  <si>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</si>
  <si>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</si>
  <si>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</si>
  <si>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</si>
  <si>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</si>
  <si>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</si>
  <si>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</si>
  <si>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</si>
  <si>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</si>
  <si>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</si>
  <si>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</si>
  <si>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</si>
  <si>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</si>
  <si>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</si>
  <si>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</si>
  <si>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</si>
  <si>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</si>
  <si>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</si>
  <si>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</si>
  <si>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</si>
  <si>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</si>
  <si>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</si>
  <si>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</si>
  <si>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</si>
  <si>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</si>
  <si>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</si>
  <si>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</si>
  <si>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</si>
  <si>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</si>
  <si>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</si>
  <si>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</si>
  <si>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</si>
  <si>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</si>
  <si>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</si>
  <si>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</si>
  <si>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</si>
  <si>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</si>
  <si>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</si>
  <si>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</si>
  <si>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</si>
  <si>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</si>
  <si>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</si>
  <si>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</si>
  <si>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</si>
  <si>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</si>
  <si>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</si>
  <si>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</si>
  <si>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</si>
  <si>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osnovne akademske</t>
  </si>
  <si>
    <t>zimski</t>
  </si>
  <si>
    <t>Prof.dr Marina Mijanović Markuš</t>
  </si>
  <si>
    <t>2019/2020</t>
  </si>
  <si>
    <t>18/2017</t>
  </si>
  <si>
    <t>OBRAZAC za evidenciju osvojenih poena na predmetu i predlog ocjene, studijske 2019/2020. zimski semestar</t>
  </si>
  <si>
    <t>OBRAZAC ZA ZAKLJUČNE OCJENE, STUDIJSKE 2019/2020. ZIMSKI SEMESTAR</t>
  </si>
  <si>
    <t>po završetku zimskog semestra studijske 2019/2020 godine</t>
  </si>
  <si>
    <t>Stručna praksa</t>
  </si>
  <si>
    <t>Mašinstvo</t>
  </si>
  <si>
    <t>17/2017</t>
  </si>
  <si>
    <t>Šundić Nevena</t>
  </si>
  <si>
    <t>Marojević Nikolina</t>
  </si>
  <si>
    <r>
      <t>STUDIJSKI PROGRAM:</t>
    </r>
    <r>
      <rPr>
        <sz val="11"/>
        <rFont val="Arial"/>
        <family val="2"/>
      </rPr>
      <t xml:space="preserve"> Mašinstvo</t>
    </r>
  </si>
  <si>
    <r>
      <t>STUDIJE:</t>
    </r>
    <r>
      <rPr>
        <sz val="11"/>
        <rFont val="Arial"/>
        <family val="2"/>
      </rPr>
      <t xml:space="preserve"> osnovne akademske</t>
    </r>
  </si>
  <si>
    <r>
      <t>PREDMET:</t>
    </r>
    <r>
      <rPr>
        <sz val="11"/>
        <rFont val="Arial"/>
        <family val="2"/>
      </rPr>
      <t xml:space="preserve"> Stručna praksa</t>
    </r>
  </si>
  <si>
    <r>
      <t>Broj ECTS kredita:</t>
    </r>
    <r>
      <rPr>
        <sz val="11"/>
        <rFont val="Arial"/>
        <family val="2"/>
      </rPr>
      <t xml:space="preserve"> 2</t>
    </r>
  </si>
  <si>
    <r>
      <t>NASTAVNIK:</t>
    </r>
    <r>
      <rPr>
        <sz val="11"/>
        <rFont val="Arial"/>
        <family val="2"/>
      </rPr>
      <t xml:space="preserve"> Prof.dr Marina Mijanović Markuš</t>
    </r>
  </si>
  <si>
    <r>
      <t>SARADNIK:</t>
    </r>
    <r>
      <rPr>
        <sz val="11"/>
        <rFont val="Arial"/>
        <family val="2"/>
      </rPr>
      <t xml:space="preserve"> Prof.dr Marina Mijanović Markuš</t>
    </r>
  </si>
  <si>
    <t>Datum: 4.2.2020..</t>
  </si>
  <si>
    <r>
      <t>Studije:</t>
    </r>
    <r>
      <rPr>
        <sz val="11"/>
        <rFont val="Arial"/>
        <family val="2"/>
      </rPr>
      <t xml:space="preserve"> osnovne akademske</t>
    </r>
  </si>
  <si>
    <r>
      <t>Studijski program:</t>
    </r>
    <r>
      <rPr>
        <sz val="11"/>
        <rFont val="Arial"/>
        <family val="2"/>
      </rPr>
      <t xml:space="preserve"> Mašinstvo</t>
    </r>
  </si>
  <si>
    <r>
      <t>Godina:</t>
    </r>
    <r>
      <rPr>
        <sz val="11"/>
        <rFont val="Arial"/>
        <family val="2"/>
      </rPr>
      <t xml:space="preserve"> 2019/2020</t>
    </r>
  </si>
  <si>
    <r>
      <t>Semestar:</t>
    </r>
    <r>
      <rPr>
        <sz val="11"/>
        <rFont val="Arial"/>
        <family val="2"/>
      </rPr>
      <t xml:space="preserve"> zimski</t>
    </r>
  </si>
  <si>
    <t>Rezultati kolokvijuma i ispita u septembru 2020.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</si>
</sst>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0" fillId="34" borderId="0" xfId="0" applyFill="1" applyAlignment="1" applyProtection="1">
      <alignment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26" borderId="26" xfId="0" applyFont="1" applyFill="1" applyBorder="1" applyAlignment="1" applyProtection="1">
      <alignment horizontal="center" vertical="center"/>
      <protection locked="0"/>
    </xf>
    <xf numFmtId="0" fontId="3" fillId="26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3" fillId="33" borderId="36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6" fillId="4" borderId="34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7" xfId="0" applyFont="1" applyFill="1" applyBorder="1" applyAlignment="1" applyProtection="1">
      <alignment horizontal="center" vertical="center" wrapText="1"/>
      <protection/>
    </xf>
    <xf numFmtId="0" fontId="3" fillId="4" borderId="38" xfId="0" applyFont="1" applyFill="1" applyBorder="1" applyAlignment="1" applyProtection="1">
      <alignment horizontal="center" vertical="center" wrapText="1"/>
      <protection/>
    </xf>
    <xf numFmtId="0" fontId="5" fillId="4" borderId="33" xfId="0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 horizontal="center" vertical="center" wrapText="1"/>
      <protection/>
    </xf>
    <xf numFmtId="0" fontId="6" fillId="4" borderId="40" xfId="0" applyFont="1" applyFill="1" applyBorder="1" applyAlignment="1" applyProtection="1">
      <alignment horizontal="center" vertical="center" wrapText="1"/>
      <protection/>
    </xf>
    <xf numFmtId="0" fontId="6" fillId="4" borderId="39" xfId="0" applyFont="1" applyFill="1" applyBorder="1" applyAlignment="1" applyProtection="1">
      <alignment horizontal="center" vertical="center"/>
      <protection/>
    </xf>
    <xf numFmtId="0" fontId="5" fillId="4" borderId="40" xfId="0" applyFont="1" applyFill="1" applyBorder="1" applyAlignment="1" applyProtection="1">
      <alignment horizontal="center" vertical="center"/>
      <protection/>
    </xf>
    <xf numFmtId="0" fontId="5" fillId="4" borderId="3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7" fillId="34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B33" sqref="B33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83" t="s">
        <v>100</v>
      </c>
      <c r="D2" s="83"/>
      <c r="E2" s="83"/>
      <c r="F2" s="83"/>
      <c r="G2" s="83"/>
      <c r="H2" s="83"/>
      <c r="I2" s="12"/>
    </row>
    <row r="3" spans="1:9" ht="13.5" thickBot="1">
      <c r="A3" s="11"/>
      <c r="B3" s="6" t="s">
        <v>46</v>
      </c>
      <c r="C3" s="83" t="s">
        <v>92</v>
      </c>
      <c r="D3" s="83"/>
      <c r="E3" s="83"/>
      <c r="F3" s="83"/>
      <c r="G3" s="83"/>
      <c r="H3" s="83"/>
      <c r="I3" s="12"/>
    </row>
    <row r="4" spans="1:12" ht="12.75">
      <c r="A4" s="11"/>
      <c r="B4" s="6" t="s">
        <v>35</v>
      </c>
      <c r="C4" s="83" t="s">
        <v>101</v>
      </c>
      <c r="D4" s="83"/>
      <c r="E4" s="83"/>
      <c r="F4" s="83"/>
      <c r="G4" s="83"/>
      <c r="H4" s="83"/>
      <c r="I4" s="12"/>
      <c r="K4" s="84" t="s">
        <v>12</v>
      </c>
      <c r="L4" s="85"/>
    </row>
    <row r="5" spans="1:12" ht="12.75">
      <c r="A5" s="11"/>
      <c r="B5" s="6" t="s">
        <v>36</v>
      </c>
      <c r="C5" s="86"/>
      <c r="D5" s="86"/>
      <c r="E5" s="86"/>
      <c r="F5" s="86"/>
      <c r="G5" s="86"/>
      <c r="H5" s="86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81" t="s">
        <v>95</v>
      </c>
      <c r="D6" s="81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81" t="s">
        <v>93</v>
      </c>
      <c r="D7" s="81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81" t="s">
        <v>79</v>
      </c>
      <c r="D8" s="81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82">
        <v>2</v>
      </c>
      <c r="D9" s="82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81">
        <v>23</v>
      </c>
      <c r="D10" s="81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10</v>
      </c>
      <c r="E12" s="28" t="s">
        <v>51</v>
      </c>
      <c r="F12" s="24">
        <v>30</v>
      </c>
      <c r="G12" s="28" t="s">
        <v>52</v>
      </c>
      <c r="H12" s="24">
        <v>30</v>
      </c>
      <c r="I12" s="12"/>
    </row>
    <row r="13" spans="1:9" ht="12.75">
      <c r="A13" s="11"/>
      <c r="B13" s="6" t="s">
        <v>17</v>
      </c>
      <c r="C13" s="29">
        <v>30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83" t="s">
        <v>94</v>
      </c>
      <c r="D15" s="83"/>
      <c r="E15" s="83"/>
      <c r="F15" s="83"/>
      <c r="G15" s="83"/>
      <c r="H15" s="83"/>
      <c r="I15" s="12"/>
    </row>
    <row r="16" spans="1:11" ht="12.75">
      <c r="A16" s="11"/>
      <c r="B16" s="6" t="s">
        <v>13</v>
      </c>
      <c r="C16" s="83" t="s">
        <v>94</v>
      </c>
      <c r="D16" s="83"/>
      <c r="E16" s="83"/>
      <c r="F16" s="83"/>
      <c r="G16" s="83"/>
      <c r="H16" s="83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83" t="s">
        <v>37</v>
      </c>
      <c r="D18" s="83"/>
      <c r="E18" s="83"/>
      <c r="F18" s="83"/>
      <c r="G18" s="83"/>
      <c r="H18" s="83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6:D6"/>
    <mergeCell ref="C7:D7"/>
    <mergeCell ref="K4:L4"/>
    <mergeCell ref="C2:H2"/>
    <mergeCell ref="C4:H4"/>
    <mergeCell ref="C5:H5"/>
    <mergeCell ref="C3:H3"/>
    <mergeCell ref="C8:D8"/>
    <mergeCell ref="C9:D9"/>
    <mergeCell ref="C10:D10"/>
    <mergeCell ref="C18:H18"/>
    <mergeCell ref="C15:H15"/>
    <mergeCell ref="C16:H16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9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91" t="s">
        <v>8</v>
      </c>
      <c r="B1" s="96" t="s">
        <v>53</v>
      </c>
      <c r="C1" s="87" t="s">
        <v>4</v>
      </c>
      <c r="D1" s="98" t="s">
        <v>22</v>
      </c>
      <c r="E1" s="93" t="s">
        <v>25</v>
      </c>
      <c r="F1" s="93"/>
      <c r="G1" s="93"/>
      <c r="H1" s="93"/>
      <c r="I1" s="93"/>
      <c r="J1" s="93"/>
      <c r="K1" s="93" t="s">
        <v>26</v>
      </c>
      <c r="L1" s="93"/>
      <c r="M1" s="93" t="s">
        <v>27</v>
      </c>
      <c r="N1" s="93"/>
      <c r="O1" s="93" t="s">
        <v>28</v>
      </c>
      <c r="P1" s="93"/>
      <c r="Q1" s="93" t="s">
        <v>23</v>
      </c>
      <c r="R1" s="93"/>
      <c r="S1" s="87" t="s">
        <v>33</v>
      </c>
      <c r="T1" s="87" t="s">
        <v>10</v>
      </c>
      <c r="U1" s="87" t="s">
        <v>21</v>
      </c>
      <c r="V1" s="87" t="s">
        <v>24</v>
      </c>
      <c r="W1" s="94" t="s">
        <v>48</v>
      </c>
      <c r="X1" s="87" t="s">
        <v>32</v>
      </c>
      <c r="Y1" s="87" t="s">
        <v>31</v>
      </c>
      <c r="Z1" s="89" t="s">
        <v>0</v>
      </c>
    </row>
    <row r="2" spans="1:27" ht="13.5" thickBot="1">
      <c r="A2" s="92"/>
      <c r="B2" s="97"/>
      <c r="C2" s="88"/>
      <c r="D2" s="97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88"/>
      <c r="T2" s="88"/>
      <c r="U2" s="88"/>
      <c r="V2" s="88"/>
      <c r="W2" s="95"/>
      <c r="X2" s="88"/>
      <c r="Y2" s="88"/>
      <c r="Z2" s="90"/>
      <c r="AA2" s="45"/>
    </row>
    <row r="3" spans="1:26" ht="12.75">
      <c r="A3" s="51">
        <v>7</v>
      </c>
      <c r="B3" s="52" t="s">
        <v>102</v>
      </c>
      <c r="C3" s="53" t="s">
        <v>103</v>
      </c>
      <c r="D3" s="54">
        <v>1</v>
      </c>
      <c r="E3" s="54"/>
      <c r="F3" s="54"/>
      <c r="G3" s="54"/>
      <c r="H3" s="54"/>
      <c r="I3" s="54"/>
      <c r="J3" s="54"/>
      <c r="K3" s="54"/>
      <c r="L3" s="54"/>
      <c r="M3" s="54">
        <v>20</v>
      </c>
      <c r="N3" s="54"/>
      <c r="O3" s="54">
        <v>20</v>
      </c>
      <c r="P3" s="54"/>
      <c r="Q3" s="54">
        <v>19</v>
      </c>
      <c r="R3" s="54"/>
      <c r="S3" s="55">
        <f>SUM(E3:J3)</f>
        <v>0</v>
      </c>
      <c r="T3" s="55">
        <f>IF(AND(ISBLANK(K3),ISBLANK(L3)),"",MAX(K3,L3))</f>
      </c>
      <c r="U3" s="55">
        <f>IF(AND(ISBLANK(M3),ISBLANK(N3)),"",MAX(M3,N3))</f>
        <v>20</v>
      </c>
      <c r="V3" s="55">
        <f>IF(AND(ISBLANK(O3),ISBLANK(P3)),"",MAX(O3,P3))</f>
        <v>20</v>
      </c>
      <c r="W3" s="55">
        <f>D3+SUM(S3:V3)</f>
        <v>41</v>
      </c>
      <c r="X3" s="55">
        <f>IF(AND(ISBLANK(Q3),ISBLANK(R3)),"",MAX(Q3,R3))</f>
        <v>19</v>
      </c>
      <c r="Y3" s="55">
        <f>SUM(W3:X3)</f>
        <v>60</v>
      </c>
      <c r="Z3" s="56" t="str">
        <f>IF(X3="","",VLOOKUP(Y3,Ocjene,2))</f>
        <v>D</v>
      </c>
    </row>
    <row r="4" spans="1:26" ht="12.75">
      <c r="A4" s="51">
        <v>8</v>
      </c>
      <c r="B4" s="52" t="s">
        <v>96</v>
      </c>
      <c r="C4" s="53" t="s">
        <v>104</v>
      </c>
      <c r="D4" s="54">
        <v>1</v>
      </c>
      <c r="E4" s="54"/>
      <c r="F4" s="54"/>
      <c r="G4" s="54"/>
      <c r="H4" s="54"/>
      <c r="I4" s="54"/>
      <c r="J4" s="54"/>
      <c r="K4" s="54"/>
      <c r="L4" s="54"/>
      <c r="M4" s="54">
        <v>23</v>
      </c>
      <c r="N4" s="54"/>
      <c r="O4" s="54">
        <v>18</v>
      </c>
      <c r="P4" s="54"/>
      <c r="Q4" s="54">
        <v>20</v>
      </c>
      <c r="R4" s="54"/>
      <c r="S4" s="55">
        <f>SUM(E4:J4)</f>
        <v>0</v>
      </c>
      <c r="T4" s="55">
        <f>IF(AND(ISBLANK(K4),ISBLANK(L4)),"",MAX(K4,L4))</f>
      </c>
      <c r="U4" s="55">
        <f>IF(AND(ISBLANK(M4),ISBLANK(N4)),"",MAX(M4,N4))</f>
        <v>23</v>
      </c>
      <c r="V4" s="55">
        <f>IF(AND(ISBLANK(O4),ISBLANK(P4)),"",MAX(O4,P4))</f>
        <v>18</v>
      </c>
      <c r="W4" s="55">
        <f>D4+SUM(S4:V4)</f>
        <v>42</v>
      </c>
      <c r="X4" s="55">
        <f>IF(AND(ISBLANK(Q4),ISBLANK(R4)),"",MAX(Q4,R4))</f>
        <v>20</v>
      </c>
      <c r="Y4" s="55">
        <f>SUM(W4:X4)</f>
        <v>62</v>
      </c>
      <c r="Z4" s="56" t="str">
        <f>IF(X4="","",VLOOKUP(Y4,Ocjene,2))</f>
        <v>D</v>
      </c>
    </row>
    <row r="5" spans="1:26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spans="1:26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>
      <c r="A8" s="50"/>
      <c r="B8" s="50"/>
      <c r="C8" s="128" t="s">
        <v>116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2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2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2.7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ht="12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2.7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2.7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2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2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12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2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2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2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2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2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2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2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2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ht="12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2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ht="12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ht="12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ht="12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ht="12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ht="12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ht="12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ht="12.7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ht="12.7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ht="12.7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ht="12.7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ht="12.7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ht="12.7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ht="12.7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ht="12.7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spans="1:26" ht="12.7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spans="1:26" ht="12.7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spans="1:26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spans="1:26" ht="12.7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spans="1:26" ht="12.7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spans="1:26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ht="12.7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spans="1:26" ht="12.7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spans="1:26" ht="12.7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spans="1:26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6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spans="1:26" ht="12.7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spans="1:26" ht="12.7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ht="12.7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ht="12.7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ht="12.7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spans="1:26" ht="12.7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6" ht="12.7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spans="1:26" ht="12.7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spans="1:26" ht="12.7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spans="1:26" ht="12.7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spans="1:26" ht="12.7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ht="12.7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spans="1:26" ht="12.7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ht="12.7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ht="12.7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ht="12.7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ht="12.7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ht="12.7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spans="1:26" ht="12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spans="1:26" ht="12.7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spans="1:26" ht="12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spans="1:26" ht="12.7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spans="1:26" ht="12.7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spans="1:26" ht="12.7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ht="12.7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ht="12.7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spans="1:26" ht="12.7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spans="1:26" ht="12.7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spans="1:26" ht="12.7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spans="1:26" ht="12.7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spans="1:26" ht="12.7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spans="1:26" ht="12.7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ht="12.7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ht="12.7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ht="12.7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spans="1:26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spans="1:26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spans="1:26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spans="1:26" ht="12.7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spans="1:26" ht="12.7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spans="1:26" ht="12.7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ht="12.7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spans="1:26" ht="12.7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ht="12.7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ht="12.7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ht="12.7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ht="12.7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ht="12.7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spans="1:26" ht="12.7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spans="1:26" ht="12.7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spans="1:26" ht="12.7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spans="1:26" ht="12.7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spans="1:26" ht="12.7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spans="1:26" ht="12.7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ht="12.7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ht="12.7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spans="1:26" ht="12.7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spans="1:26" ht="12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spans="1:26" ht="12.7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spans="1:26" ht="12.7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spans="1:26" ht="12.7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ht="12.7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ht="12.7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spans="1:26" ht="12.7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spans="1:26" ht="12.7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spans="1:26" ht="12.7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spans="1:26" ht="12.7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spans="1:26" ht="12.7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spans="1:26" ht="12.7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spans="1:26" ht="12.7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ht="12.7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spans="1:26" ht="12.7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spans="1:26" ht="12.7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spans="1:26" ht="12.7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spans="1:26" ht="12.7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spans="1:26" ht="12.7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spans="1:26" ht="12.7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ht="12.7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ht="12.7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spans="1:26" ht="12.7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spans="1:26" ht="12.7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spans="1:26" ht="12.7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spans="1:26" ht="12.7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spans="1:26" ht="12.7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spans="1:26" ht="12.7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ht="12.7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spans="1:26" ht="12.7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ht="12.7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ht="12.7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ht="12.7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ht="12.7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ht="12.7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spans="1:26" ht="12.7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spans="1:26" ht="12.7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spans="1:26" ht="12.7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spans="1:26" ht="12.7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spans="1:26" ht="12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spans="1:26" ht="12.7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ht="12.7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ht="12.7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spans="1:26" ht="12.7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spans="1:26" ht="12.7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spans="1:26" ht="12.7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spans="1:26" ht="12.7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spans="1:26" ht="12.7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spans="1:26" ht="12.7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ht="12.7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ht="12.7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ht="12.7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spans="1:26" ht="12.7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spans="1:26" ht="12.7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spans="1:26" ht="12.7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spans="1:26" ht="12.7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spans="1:26" ht="12.7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spans="1:26" ht="12.7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ht="12.7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spans="1:26" ht="12.7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ht="12.7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ht="12.7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ht="12.7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ht="12.7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ht="12.7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spans="1:26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spans="1:26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spans="1:26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spans="1:26" ht="12.7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spans="1:26" ht="12.7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spans="1:26" ht="12.7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ht="12.7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ht="12.7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spans="1:26" ht="12.7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spans="1:26" ht="12.7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spans="1:26" ht="12.7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spans="1:26" ht="12.7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spans="1:26" ht="12.7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spans="1:26" ht="12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ht="12.7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ht="12.7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spans="1:26" ht="12.7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spans="1:26" ht="12.7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spans="1:26" ht="12.7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spans="1:26" ht="12.7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spans="1:26" ht="12.7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spans="1:26" ht="12.7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ht="12.7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ht="12.7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spans="1:26" ht="12.7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spans="1:26" ht="12.7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spans="1:26" ht="12.7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spans="1:26" ht="12.7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spans="1:26" ht="12.7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spans="1:26" ht="12.7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spans="1:26" ht="12.7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ht="12.7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spans="1:26" ht="12.7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spans="1:26" ht="12.7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spans="1:26" ht="12.7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spans="1:26" ht="12.7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spans="1:26" ht="12.7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spans="1:26" ht="12.7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ht="12.7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spans="1:26" ht="12.7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ht="12.7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ht="12.7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ht="12.7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ht="12.7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ht="12.7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spans="1:26" ht="12.7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spans="1:26" ht="12.7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spans="1:26" ht="12.7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spans="1:26" ht="12.7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spans="1:26" ht="12.7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spans="1:26" ht="12.7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ht="12.7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ht="12.7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spans="1:26" ht="12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spans="1:26" ht="12.7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spans="1:26" ht="12.7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spans="1:26" ht="12.7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spans="1:26" ht="12.7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spans="1:26" ht="12.7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ht="12.7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ht="12.7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spans="1:26" ht="12.7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spans="1:26" ht="12.7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spans="1:26" ht="12.7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spans="1:26" ht="12.7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spans="1:26" ht="12.7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spans="1:26" ht="12.7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ht="12.7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ht="12.7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ht="12.7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spans="1:26" ht="12.7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spans="1:26" ht="12.7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spans="1:26" ht="12.7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spans="1:26" ht="12.7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spans="1:26" ht="12.7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spans="1:26" ht="12.7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spans="1:26" ht="12.7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spans="1:26" ht="12.7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ht="12.7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ht="12.7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ht="12.7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ht="12.7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ht="12.7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spans="1:26" ht="12.7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spans="1:26" ht="12.7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spans="1:26" ht="12.7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spans="1:26" ht="12.7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spans="1:26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spans="1:26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spans="1:26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spans="1:26" ht="12.7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ht="12.7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ht="12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ht="12.7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ht="12.7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spans="1:26" ht="12.7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spans="1:26" ht="12.7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spans="1:26" ht="12.7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spans="1:26" ht="12.7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spans="1:26" ht="12.7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ht="12.7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ht="12.7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spans="1:26" ht="12.7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spans="1:26" ht="12.7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spans="1:26" ht="12.7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spans="1:26" ht="12.7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spans="1:26" ht="12.7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spans="1:26" ht="12.7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ht="12.7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ht="12.7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spans="1:26" ht="12.7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spans="1:26" ht="12.7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spans="1:26" ht="12.7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spans="1:26" ht="12.7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spans="1:26" ht="12.7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spans="1:26" ht="12.7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ht="12.7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ht="12.7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ht="12.7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spans="1:26" ht="12.7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spans="1:26" ht="12.7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spans="1:26" ht="12.7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spans="1:26" ht="12.7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spans="1:26" ht="12.7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ht="12.7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spans="1:26" ht="12.7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spans="1:26" ht="12.7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spans="1:26" ht="12.7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spans="1:26" ht="12.7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spans="1:26" ht="12.7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spans="1:26" ht="12.7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spans="1:26" ht="12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spans="1:26" ht="12.7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spans="1:26" ht="12.7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spans="1:26" ht="12.7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spans="1:26" ht="12.7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spans="1:26" ht="12.7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spans="1:26" ht="12.7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spans="1:26" ht="12.7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spans="1:26" ht="12.7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spans="1:26" ht="12.7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spans="1:26" ht="12.7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spans="1:26" ht="12.7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spans="1:26" ht="12.7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spans="1:26" ht="12.7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spans="1:26" ht="12.7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spans="1:26" ht="12.7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spans="1:26" ht="12.7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spans="1:26" ht="12.7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spans="1:26" ht="12.7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spans="1:26" ht="12.7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spans="1:26" ht="12.7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spans="1:26" ht="12.7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spans="1:26" ht="12.7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spans="1:26" ht="12.7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spans="1:26" ht="12.7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spans="1:26" ht="12.7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spans="1:26" ht="12.7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spans="1:26" ht="12.7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spans="1:26" ht="12.7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spans="1:26" ht="12.7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spans="1:26" ht="12.7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spans="1:26" ht="12.7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spans="1:26" ht="12.7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spans="1:26" ht="12.7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spans="1:26" ht="12.7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spans="1:26" ht="12.7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spans="1:26" ht="12.7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spans="1:26" ht="12.7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spans="1:26" ht="12.7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spans="1:26" ht="12.7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spans="1:26" ht="12.7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spans="1:26" ht="12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spans="1:26" ht="12.7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spans="1:26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spans="1:26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spans="1:26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spans="1:26" ht="12.7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spans="1:26" ht="12.7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spans="1:26" ht="12.7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spans="1:26" ht="12.7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spans="1:26" ht="12.7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spans="1:26" ht="12.7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spans="1:26" ht="12.7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spans="1:26" ht="12.7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spans="1:26" ht="12.7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spans="1:26" ht="12.7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spans="1:26" ht="12.7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spans="1:26" ht="12.7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spans="1:26" ht="12.7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spans="1:26" ht="12.7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spans="1:26" ht="12.7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spans="1:26" ht="12.7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spans="1:26" ht="12.7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spans="1:26" ht="12.7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spans="1:26" ht="12.7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spans="1:26" ht="12.7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spans="1:26" ht="12.7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spans="1:26" ht="12.7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spans="1:26" ht="12.7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spans="1:26" ht="12.7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spans="1:26" ht="12.7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spans="1:26" ht="12.7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spans="1:26" ht="12.7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spans="1:26" ht="12.7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spans="1:26" ht="12.7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spans="1:26" ht="12.7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spans="1:26" ht="12.7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spans="1:26" ht="12.7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spans="1:26" ht="12.7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spans="1:26" ht="12.7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spans="1:26" ht="12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spans="1:26" ht="12.7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spans="1:26" ht="12.7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spans="1:26" ht="12.7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spans="1:26" ht="12.7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spans="1:26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spans="1:26" ht="12.7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spans="1:26" ht="12.7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spans="1:26" ht="12.7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spans="1:26" ht="12.7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spans="1:26" ht="12.7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spans="1:26" ht="12.7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spans="1:26" ht="12.7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spans="1:26" ht="12.7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spans="1:26" ht="12.7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spans="1:26" ht="12.7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spans="1:26" ht="12.7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spans="1:26" ht="12.7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spans="1:26" ht="12.7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spans="1:26" ht="12.7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spans="1:26" ht="12.7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spans="1:26" ht="12.7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spans="1:26" ht="12.7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spans="1:26" ht="12.7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spans="1:26" ht="12.7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spans="1:26" ht="12.7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spans="1:26" ht="12.7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spans="1:26" ht="12.7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spans="1:26" ht="12.7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spans="1:26" ht="12.7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spans="1:26" ht="12.7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spans="1:26" ht="12.7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spans="1:26" ht="12.7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spans="1:26" ht="12.7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spans="1:26" ht="12.7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spans="1:26" ht="12.7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spans="1:26" ht="12.7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spans="1:26" ht="12.7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spans="1:26" ht="12.7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spans="1:26" ht="12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spans="1:26" ht="12.7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spans="1:26" ht="12.7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spans="1:26" ht="12.7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spans="1:26" ht="12.7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spans="1:26" ht="12.7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spans="1:26" ht="12.7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spans="1:26" ht="12.7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spans="1:26" ht="12.7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spans="1:26" ht="12.7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spans="1:26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spans="1:26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spans="1:26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spans="1:26" ht="12.7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spans="1:26" ht="12.7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spans="1:26" ht="12.7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spans="1:26" ht="12.7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spans="1:26" ht="12.7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spans="1:26" ht="12.7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spans="1:26" ht="12.7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spans="1:26" ht="12.7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spans="1:26" ht="12.7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spans="1:26" ht="12.7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spans="1:26" ht="12.7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spans="1:26" ht="12.7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spans="1:26" ht="12.7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spans="1:26" ht="12.7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spans="1:26" ht="12.7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spans="1:26" ht="12.7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spans="1:26" ht="12.7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spans="1:26" ht="12.7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spans="1:26" ht="12.7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spans="1:26" ht="12.7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spans="1:26" ht="12.7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spans="1:26" ht="12.7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spans="1:26" ht="12.7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spans="1:26" ht="12.7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spans="1:26" ht="12.7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spans="1:26" ht="12.7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spans="1:26" ht="12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spans="1:26" ht="12.7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spans="1:26" ht="12.7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spans="1:26" ht="12.7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spans="1:26" ht="12.7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spans="1:26" ht="12.7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spans="1:26" ht="12.7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spans="1:26" ht="12.7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spans="1:26" ht="12.7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spans="1:26" ht="12.7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spans="1:26" ht="12.7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spans="1:26" ht="12.7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spans="1:26" ht="12.7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spans="1:26" ht="12.7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spans="1:26" ht="12.7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spans="1:26" ht="12.7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spans="1:26" ht="12.7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spans="1:26" ht="12.7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spans="1:26" ht="12.7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spans="1:26" ht="12.7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spans="1:26" ht="12.7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spans="1:26" ht="12.7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spans="1:26" ht="12.7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spans="1:26" ht="12.7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spans="1:26" ht="12.7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spans="1:26" ht="12.7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spans="1:26" ht="12.7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spans="1:26" ht="12.7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spans="1:26" ht="12.7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spans="1:26" ht="12.7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spans="1:26" ht="12.7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spans="1:26" ht="12.7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spans="1:26" ht="12.7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spans="1:26" ht="12.7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spans="1:26" ht="12.7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spans="1:26" ht="12.7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spans="1:26" ht="12.7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spans="1:26" ht="12.7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spans="1:26" ht="12.7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spans="1:26" ht="12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spans="1:26" ht="12.7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spans="1:26" ht="12.7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spans="1:26" ht="12.7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spans="1:26" ht="12.7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spans="1:26" ht="12.7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spans="1:26" ht="12.7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spans="1:26" ht="12.7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spans="1:26" ht="12.7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spans="1:26" ht="12.7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spans="1:26" ht="12.7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spans="1:26" ht="12.7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spans="1:26" ht="12.7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spans="1:26" ht="12.7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spans="1:26" ht="12.7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spans="1:26" ht="12.7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spans="1:26" ht="12.7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spans="1:26" ht="12.7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spans="1:26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spans="1:26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spans="1:26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spans="1:26" ht="12.75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spans="1:26" ht="12.75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spans="1:26" ht="12.75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spans="1:26" ht="12.75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spans="1:26" ht="12.75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spans="1:26" ht="12.75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spans="1:26" ht="12.75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spans="1:26" ht="12.75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spans="1:26" ht="12.75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spans="1:26" ht="12.75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spans="1:26" ht="12.75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spans="1:26" ht="12.75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spans="1:26" ht="12.75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spans="1:26" ht="12.75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spans="1:26" ht="12.75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spans="1:26" ht="12.75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spans="1:26" ht="12.75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spans="1:26" ht="12.75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spans="1:26" ht="12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spans="1:26" ht="12.75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spans="1:26" ht="12.75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spans="1:26" ht="12.75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spans="1:26" ht="12.75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spans="1:26" ht="12.75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spans="1:26" ht="12.75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spans="1:26" ht="12.75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spans="1:26" ht="12.75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spans="1:26" ht="12.75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spans="1:26" ht="12.75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spans="1:26" ht="12.75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spans="1:26" ht="12.75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spans="1:26" ht="12.75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spans="1:26" ht="12.75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spans="1:26" ht="12.75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spans="1:26" ht="12.75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spans="1:26" ht="12.75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spans="1:26" ht="12.75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spans="1:26" ht="12.75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spans="1:26" ht="12.75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spans="1:26" ht="12.75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spans="1:26" ht="12.75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spans="1:26" ht="12.75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spans="1:26" ht="12.75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spans="1:26" ht="12.75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spans="1:26" ht="12.75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spans="1:26" ht="12.75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spans="1:26" ht="12.75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spans="1:26" ht="12.75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spans="1:26" ht="12.75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spans="1:26" ht="12.75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spans="1:26" ht="12.75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spans="1:26" ht="12.75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spans="1:26" ht="12.75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spans="1:26" ht="12.75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spans="1:26" ht="12.75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spans="1:26" ht="12.75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spans="1:26" ht="12.75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spans="1:26" ht="12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spans="1:26" ht="12.75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spans="1:26" ht="12.75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spans="1:26" ht="12.75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spans="1:26" ht="12.75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spans="1:26" ht="12.75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spans="1:26" ht="12.75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spans="1:26" ht="12.75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spans="1:26" ht="12.75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spans="1:26" ht="12.75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spans="1:26" ht="12.75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spans="1:26" ht="12.75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spans="1:26" ht="12.75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spans="1:26" ht="12.75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spans="1:26" ht="12.75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spans="1:26" ht="12.75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spans="1:26" ht="12.75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spans="1:26" ht="12.75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spans="1:26" ht="12.75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spans="1:26" ht="12.75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spans="1:26" ht="12.75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spans="1:26" ht="12.75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spans="1:26" ht="12.75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spans="1:26" ht="12.75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spans="1:26" ht="12.75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spans="1:26" ht="12.75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spans="1:26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spans="1:26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spans="1:26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spans="1:26" ht="12.75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spans="1:26" ht="12.75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spans="1:26" ht="12.75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spans="1:26" ht="12.75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spans="1:26" ht="12.75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spans="1:26" ht="12.75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spans="1:26" ht="12.75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spans="1:26" ht="12.75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spans="1:26" ht="12.75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spans="1:26" ht="12.75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spans="1:26" ht="12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spans="1:26" ht="12.75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spans="1:26" ht="12.75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spans="1:26" ht="12.75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spans="1:26" ht="12.75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spans="1:26" ht="12.75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spans="1:26" ht="12.75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spans="1:26" ht="12.75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spans="1:26" ht="12.75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spans="1:26" ht="12.75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spans="1:26" ht="12.75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spans="1:26" ht="12.75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spans="1:26" ht="12.75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spans="1:26" ht="12.75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spans="1:26" ht="12.75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spans="1:26" ht="12.75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spans="1:26" ht="12.75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spans="1:26" ht="12.75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spans="1:26" ht="12.75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spans="1:26" ht="12.75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spans="1:26" ht="12.75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spans="1:26" ht="12.75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spans="1:26" ht="12.75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spans="1:26" ht="12.75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spans="1:26" ht="12.75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spans="1:26" ht="12.75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spans="1:26" ht="12.75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spans="1:26" ht="12.75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spans="1:26" ht="12.75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spans="1:26" ht="12.75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spans="1:26" ht="12.75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spans="1:26" ht="12.75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spans="1:26" ht="12.75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spans="1:26" ht="12.75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spans="1:26" ht="12.75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spans="1:26" ht="12.75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spans="1:26" ht="12.75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spans="1:26" ht="12.75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spans="1:26" ht="12.75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spans="1:26" ht="12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spans="1:26" ht="12.75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spans="1:26" ht="12.75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spans="1:26" ht="12.75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spans="1:26" ht="12.75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spans="1:26" ht="12.75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spans="1:26" ht="12.75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spans="1:26" ht="12.75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spans="1:26" ht="12.75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spans="1:26" ht="12.75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spans="1:26" ht="12.75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spans="1:26" ht="12.75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spans="1:26" ht="12.75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spans="1:26" ht="12.75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spans="1:26" ht="12.75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spans="1:26" ht="12.75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spans="1:26" ht="12.75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spans="1:26" ht="12.75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spans="1:26" ht="12.75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spans="1:26" ht="12.75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spans="1:26" ht="12.75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spans="1:26" ht="12.75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spans="1:26" ht="12.75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spans="1:26" ht="12.75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spans="1:26" ht="12.75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spans="1:26" ht="12.75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spans="1:26" ht="12.75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spans="1:26" ht="12.75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spans="1:26" ht="12.75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spans="1:26" ht="12.75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spans="1:26" ht="12.75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spans="1:26" ht="12.75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spans="1:26" ht="12.75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spans="1:26" ht="12.75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spans="1:26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spans="1:26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spans="1:26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spans="1:26" ht="12.75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spans="1:26" ht="12.75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spans="1:26" ht="12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spans="1:26" ht="12.75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spans="1:26" ht="12.75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spans="1:26" ht="12.75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spans="1:26" ht="12.75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spans="1:26" ht="12.75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spans="1:26" ht="12.75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spans="1:26" ht="12.75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spans="1:26" ht="12.75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spans="1:26" ht="12.75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spans="1:26" ht="12.75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spans="1:26" ht="12.75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spans="1:26" ht="12.75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spans="1:26" ht="12.75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spans="1:26" ht="12.75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spans="1:26" ht="12.75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spans="1:26" ht="12.75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spans="1:26" ht="12.75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spans="1:26" ht="12.75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spans="1:26" ht="12.75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spans="1:26" ht="12.75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spans="1:26" ht="12.75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spans="1:26" ht="12.75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spans="1:26" ht="12.75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spans="1:26" ht="12.75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spans="1:26" ht="12.75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spans="1:26" ht="12.75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spans="1:26" ht="12.75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spans="1:26" ht="12.75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spans="1:26" ht="12.75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spans="1:26" ht="12.75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spans="1:26" ht="12.75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spans="1:26" ht="12.75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spans="1:26" ht="12.75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spans="1:26" ht="12.75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spans="1:26" ht="12.75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spans="1:26" ht="12.75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spans="1:26" ht="12.75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spans="1:26" ht="12.75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spans="1:26" ht="12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spans="1:26" ht="12.75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spans="1:26" ht="12.75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spans="1:26" ht="12.75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spans="1:26" ht="12.75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spans="1:26" ht="12.75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spans="1:26" ht="12.75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spans="1:26" ht="12.75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spans="1:26" ht="12.75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spans="1:26" ht="12.75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spans="1:26" ht="12.75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spans="1:26" ht="12.75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spans="1:26" ht="12.75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spans="1:26" ht="12.75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spans="1:26" ht="12.75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spans="1:26" ht="12.75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spans="1:26" ht="12.75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spans="1:26" ht="12.75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spans="1:26" ht="12.75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spans="1:26" ht="12.75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spans="1:26" ht="12.75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spans="1:26" ht="12.75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spans="1:26" ht="12.75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spans="1:26" ht="12.75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spans="1:26" ht="12.75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spans="1:26" ht="12.75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spans="1:26" ht="12.75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spans="1:26" ht="12.75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spans="1:26" ht="12.75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spans="1:26" ht="12.75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spans="1:26" ht="12.75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spans="1:26" ht="12.75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spans="1:26" ht="12.75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spans="1:26" ht="12.75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spans="1:26" ht="12.75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spans="1:26" ht="12.75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spans="1:26" ht="12.75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spans="1:26" ht="12.75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spans="1:26" ht="12.75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spans="1:26" ht="12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spans="1:26" ht="12.75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spans="1:26" ht="12.75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spans="1:26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spans="1:26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spans="1:26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spans="1:26" ht="12.75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spans="1:26" ht="12.75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spans="1:26" ht="12.75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spans="1:26" ht="12.75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spans="1:26" ht="12.75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spans="1:26" ht="12.75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spans="1:26" ht="12.75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spans="1:26" ht="12.75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spans="1:26" ht="12.75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spans="1:26" ht="12.75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spans="1:26" ht="12.75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spans="1:26" ht="12.75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spans="1:26" ht="12.75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spans="1:26" ht="12.75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spans="1:26" ht="12.75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spans="1:26" ht="12.75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spans="1:26" ht="12.75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spans="1:26" ht="12.75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spans="1:26" ht="12.75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spans="1:26" ht="12.75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spans="1:26" ht="12.75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spans="1:26" ht="12.75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spans="1:26" ht="12.75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spans="1:26" ht="12.75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spans="1:26" ht="12.75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spans="1:26" ht="12.75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spans="1:26" ht="12.75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spans="1:26" ht="12.75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spans="1:26" ht="12.75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spans="1:26" ht="12.75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spans="1:26" ht="12.75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spans="1:26" ht="12.75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spans="1:26" ht="12.75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spans="1:26" ht="12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spans="1:26" ht="12.75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spans="1:26" ht="12.75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spans="1:26" ht="12.75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spans="1:26" ht="12.75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spans="1:26" ht="12.75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spans="1:26" ht="12.75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spans="1:26" ht="12.75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spans="1:26" ht="12.75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spans="1:26" ht="12.75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spans="1:26" ht="12.75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spans="1:26" ht="12.75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spans="1:26" ht="12.75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spans="1:26" ht="12.75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spans="1:26" ht="12.75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spans="1:26" ht="12.75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spans="1:26" ht="12.75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spans="1:26" ht="12.75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spans="1:26" ht="12.75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spans="1:26" ht="12.75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spans="1:26" ht="12.75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spans="1:26" ht="12.75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spans="1:26" ht="12.75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spans="1:26" ht="12.75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spans="1:26" ht="12.75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spans="1:26" ht="12.75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spans="1:26" ht="12.75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spans="1:26" ht="12.75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spans="1:26" ht="12.75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spans="1:26" ht="12.75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spans="1:26" ht="12.75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spans="1:26" ht="12.75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spans="1:26" ht="12.75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spans="1:26" ht="12.75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spans="1:26" ht="12.75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spans="1:26" ht="12.75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spans="1:26" ht="12.75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spans="1:26" ht="12.75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spans="1:26" ht="12.75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spans="1:26" ht="12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spans="1:26" ht="12.75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spans="1:26" ht="12.75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spans="1:26" ht="12.75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spans="1:26" ht="12.75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spans="1:26" ht="12.75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spans="1:26" ht="12.75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spans="1:26" ht="12.75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spans="1:26" ht="12.75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spans="1:26" ht="12.75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spans="1:26" ht="12.75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spans="1:26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spans="1:26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spans="1:26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spans="1:26" ht="12.75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spans="1:26" ht="12.75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spans="1:26" ht="12.75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2.75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2.75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2.75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2.75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2.75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2.75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2.75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2.75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2.75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2.75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2.75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2.75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2.75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2.75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2.75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2.75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2.75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2.75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2.75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2.75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2.75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2.75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2.75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2.75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2.75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2.75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2.75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2.75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2.75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2.75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2.75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2.75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2.75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2.75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2.75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2.75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2.75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2.75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2.75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2.75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2.75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2.75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2.75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2.75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2.75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</sheetData>
  <sheetProtection password="CC3D" sheet="1" objects="1" scenarios="1" formatCells="0" formatColumns="0" formatRows="0" insertRows="0" deleteRows="0" sort="0" autoFilter="0"/>
  <mergeCells count="17">
    <mergeCell ref="C1:C2"/>
    <mergeCell ref="D1:D2"/>
    <mergeCell ref="E1:J1"/>
    <mergeCell ref="V1:V2"/>
    <mergeCell ref="M1:N1"/>
    <mergeCell ref="K1:L1"/>
    <mergeCell ref="U1:U2"/>
    <mergeCell ref="X1:X2"/>
    <mergeCell ref="Y1:Y2"/>
    <mergeCell ref="Z1:Z2"/>
    <mergeCell ref="A1:A2"/>
    <mergeCell ref="O1:P1"/>
    <mergeCell ref="Q1:R1"/>
    <mergeCell ref="S1:S2"/>
    <mergeCell ref="T1:T2"/>
    <mergeCell ref="W1:W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G4" sqref="G4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100" t="s">
        <v>49</v>
      </c>
      <c r="C1" s="100"/>
      <c r="D1" s="100"/>
      <c r="E1" s="30">
        <v>1</v>
      </c>
    </row>
    <row r="3" spans="2:10" ht="13.5" thickBot="1">
      <c r="B3" s="99" t="s">
        <v>38</v>
      </c>
      <c r="C3" s="99"/>
      <c r="D3" s="99"/>
      <c r="E3" s="99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0</v>
      </c>
      <c r="C5" s="35">
        <f ca="1">COUNTIF(INDIRECT("Spisak!T3:T"&amp;E1),"&gt;="&amp;(0.5*Parametri!D12))</f>
        <v>0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</c>
      <c r="D6" s="38">
        <f>IF($B$5&gt;0,D5/$B$5,"")</f>
      </c>
      <c r="E6" s="39">
        <f>IF($B$5&gt;0,E5/$B$5,"")</f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99" t="s">
        <v>44</v>
      </c>
      <c r="C8" s="99"/>
      <c r="D8" s="99"/>
      <c r="E8" s="99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1</v>
      </c>
      <c r="C10" s="35">
        <f ca="1">COUNTIF(INDIRECT("Spisak!U3:U"&amp;$E$1),"&gt;="&amp;(0.5*Parametri!F12))</f>
        <v>1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  <v>1</v>
      </c>
      <c r="D11" s="38">
        <f>IF($B$10&gt;0,D10/$B$10,"")</f>
        <v>0</v>
      </c>
      <c r="E11" s="39">
        <f>IF($B$10&gt;0,E10/$B$10,"")</f>
        <v>0</v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99" t="s">
        <v>45</v>
      </c>
      <c r="C13" s="99"/>
      <c r="D13" s="99"/>
      <c r="E13" s="99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1</v>
      </c>
      <c r="C15" s="35">
        <f ca="1">COUNTIF(INDIRECT("Spisak!V3:V"&amp;$E$1),"&gt;="&amp;(0.5*Parametri!H12))</f>
        <v>1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  <v>1</v>
      </c>
      <c r="D16" s="38">
        <f>IF($B$15&gt;0,D15/$B$15,"")</f>
        <v>0</v>
      </c>
      <c r="E16" s="39">
        <f>IF($B$15&gt;0,E15/$B$15,"")</f>
        <v>0</v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11" t="s">
        <v>97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6" ht="19.5" customHeight="1">
      <c r="A2" s="114" t="s">
        <v>105</v>
      </c>
      <c r="B2" s="115"/>
      <c r="C2" s="115"/>
      <c r="D2" s="115"/>
      <c r="E2" s="115"/>
      <c r="F2" s="115"/>
      <c r="G2" s="115"/>
      <c r="H2" s="115"/>
      <c r="I2" s="115"/>
      <c r="J2" s="115" t="s">
        <v>106</v>
      </c>
      <c r="K2" s="115"/>
      <c r="L2" s="115"/>
      <c r="M2" s="115"/>
      <c r="N2" s="115"/>
      <c r="O2" s="115"/>
      <c r="P2" s="116"/>
    </row>
    <row r="3" spans="1:16" s="49" customFormat="1" ht="30" customHeight="1" thickBot="1">
      <c r="A3" s="117" t="s">
        <v>107</v>
      </c>
      <c r="B3" s="118"/>
      <c r="C3" s="118"/>
      <c r="D3" s="118"/>
      <c r="E3" s="118" t="s">
        <v>108</v>
      </c>
      <c r="F3" s="118"/>
      <c r="G3" s="118"/>
      <c r="H3" s="118"/>
      <c r="I3" s="118"/>
      <c r="J3" s="118" t="s">
        <v>109</v>
      </c>
      <c r="K3" s="118"/>
      <c r="L3" s="118"/>
      <c r="M3" s="118"/>
      <c r="N3" s="118" t="s">
        <v>110</v>
      </c>
      <c r="O3" s="118"/>
      <c r="P3" s="119"/>
    </row>
    <row r="4" ht="13.5" thickBot="1"/>
    <row r="5" spans="1:16" ht="24" customHeight="1">
      <c r="A5" s="107" t="s">
        <v>72</v>
      </c>
      <c r="B5" s="101" t="s">
        <v>73</v>
      </c>
      <c r="C5" s="110" t="s">
        <v>74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01" t="s">
        <v>85</v>
      </c>
      <c r="P5" s="104" t="s">
        <v>86</v>
      </c>
    </row>
    <row r="6" spans="1:16" ht="12.75">
      <c r="A6" s="108"/>
      <c r="B6" s="102"/>
      <c r="C6" s="102" t="s">
        <v>75</v>
      </c>
      <c r="D6" s="102" t="s">
        <v>25</v>
      </c>
      <c r="E6" s="102"/>
      <c r="F6" s="102"/>
      <c r="G6" s="102"/>
      <c r="H6" s="102"/>
      <c r="I6" s="102"/>
      <c r="J6" s="102" t="s">
        <v>81</v>
      </c>
      <c r="K6" s="102"/>
      <c r="L6" s="102"/>
      <c r="M6" s="102" t="s">
        <v>82</v>
      </c>
      <c r="N6" s="102"/>
      <c r="O6" s="102"/>
      <c r="P6" s="105"/>
    </row>
    <row r="7" spans="1:16" ht="13.5" thickBot="1">
      <c r="A7" s="109"/>
      <c r="B7" s="103"/>
      <c r="C7" s="103"/>
      <c r="D7" s="58" t="s">
        <v>20</v>
      </c>
      <c r="E7" s="58" t="s">
        <v>76</v>
      </c>
      <c r="F7" s="58" t="s">
        <v>77</v>
      </c>
      <c r="G7" s="58" t="s">
        <v>78</v>
      </c>
      <c r="H7" s="58" t="s">
        <v>79</v>
      </c>
      <c r="I7" s="58" t="s">
        <v>80</v>
      </c>
      <c r="J7" s="58" t="s">
        <v>20</v>
      </c>
      <c r="K7" s="58" t="s">
        <v>76</v>
      </c>
      <c r="L7" s="58" t="s">
        <v>77</v>
      </c>
      <c r="M7" s="58" t="s">
        <v>83</v>
      </c>
      <c r="N7" s="58" t="s">
        <v>84</v>
      </c>
      <c r="O7" s="103"/>
      <c r="P7" s="106"/>
    </row>
    <row r="8" spans="1:16" ht="12.75" customHeight="1">
      <c r="A8" s="66" t="e">
        <f>Spisak!#REF!</f>
        <v>#REF!</v>
      </c>
      <c r="B8" s="69" t="e">
        <f>Spisak!#REF!</f>
        <v>#REF!</v>
      </c>
      <c r="C8" s="60" t="e">
        <f>Spisak!#REF!</f>
        <v>#REF!</v>
      </c>
      <c r="D8" s="60" t="e">
        <f>Spisak!#REF!</f>
        <v>#REF!</v>
      </c>
      <c r="E8" s="60" t="e">
        <f>Spisak!#REF!</f>
        <v>#REF!</v>
      </c>
      <c r="F8" s="60" t="e">
        <f>Spisak!#REF!</f>
        <v>#REF!</v>
      </c>
      <c r="G8" s="60" t="e">
        <f>Spisak!#REF!</f>
        <v>#REF!</v>
      </c>
      <c r="H8" s="60" t="e">
        <f>Spisak!#REF!</f>
        <v>#REF!</v>
      </c>
      <c r="I8" s="60" t="e">
        <f>Spisak!#REF!</f>
        <v>#REF!</v>
      </c>
      <c r="J8" s="60" t="e">
        <f>Spisak!#REF!</f>
        <v>#REF!</v>
      </c>
      <c r="K8" s="60" t="e">
        <f>Spisak!#REF!</f>
        <v>#REF!</v>
      </c>
      <c r="L8" s="60" t="e">
        <f>Spisak!#REF!</f>
        <v>#REF!</v>
      </c>
      <c r="M8" s="60" t="e">
        <f>Spisak!#REF!</f>
        <v>#REF!</v>
      </c>
      <c r="N8" s="60" t="e">
        <f>Spisak!#REF!</f>
        <v>#REF!</v>
      </c>
      <c r="O8" s="60" t="e">
        <f>Spisak!#REF!</f>
        <v>#REF!</v>
      </c>
      <c r="P8" s="61" t="e">
        <f>Spisak!#REF!&amp;OcjenaSlovima(Spisak!#REF!)</f>
        <v>#REF!</v>
      </c>
    </row>
    <row r="9" spans="1:16" ht="12.75" customHeight="1">
      <c r="A9" s="67" t="e">
        <f>Spisak!#REF!</f>
        <v>#REF!</v>
      </c>
      <c r="B9" s="70" t="e">
        <f>Spisak!#REF!</f>
        <v>#REF!</v>
      </c>
      <c r="C9" s="62" t="e">
        <f>Spisak!#REF!</f>
        <v>#REF!</v>
      </c>
      <c r="D9" s="62" t="e">
        <f>Spisak!#REF!</f>
        <v>#REF!</v>
      </c>
      <c r="E9" s="62" t="e">
        <f>Spisak!#REF!</f>
        <v>#REF!</v>
      </c>
      <c r="F9" s="62" t="e">
        <f>Spisak!#REF!</f>
        <v>#REF!</v>
      </c>
      <c r="G9" s="62" t="e">
        <f>Spisak!#REF!</f>
        <v>#REF!</v>
      </c>
      <c r="H9" s="62" t="e">
        <f>Spisak!#REF!</f>
        <v>#REF!</v>
      </c>
      <c r="I9" s="62" t="e">
        <f>Spisak!#REF!</f>
        <v>#REF!</v>
      </c>
      <c r="J9" s="62" t="e">
        <f>Spisak!#REF!</f>
        <v>#REF!</v>
      </c>
      <c r="K9" s="62" t="e">
        <f>Spisak!#REF!</f>
        <v>#REF!</v>
      </c>
      <c r="L9" s="62" t="e">
        <f>Spisak!#REF!</f>
        <v>#REF!</v>
      </c>
      <c r="M9" s="62" t="e">
        <f>Spisak!#REF!</f>
        <v>#REF!</v>
      </c>
      <c r="N9" s="62" t="e">
        <f>Spisak!#REF!</f>
        <v>#REF!</v>
      </c>
      <c r="O9" s="62" t="e">
        <f>Spisak!#REF!</f>
        <v>#REF!</v>
      </c>
      <c r="P9" s="63" t="e">
        <f>Spisak!#REF!&amp;OcjenaSlovima(Spisak!#REF!)</f>
        <v>#REF!</v>
      </c>
    </row>
    <row r="10" spans="1:16" ht="12.75" customHeight="1">
      <c r="A10" s="67" t="e">
        <f>Spisak!#REF!</f>
        <v>#REF!</v>
      </c>
      <c r="B10" s="70" t="e">
        <f>Spisak!#REF!</f>
        <v>#REF!</v>
      </c>
      <c r="C10" s="62" t="e">
        <f>Spisak!#REF!</f>
        <v>#REF!</v>
      </c>
      <c r="D10" s="62" t="e">
        <f>Spisak!#REF!</f>
        <v>#REF!</v>
      </c>
      <c r="E10" s="62" t="e">
        <f>Spisak!#REF!</f>
        <v>#REF!</v>
      </c>
      <c r="F10" s="62" t="e">
        <f>Spisak!#REF!</f>
        <v>#REF!</v>
      </c>
      <c r="G10" s="62" t="e">
        <f>Spisak!#REF!</f>
        <v>#REF!</v>
      </c>
      <c r="H10" s="62" t="e">
        <f>Spisak!#REF!</f>
        <v>#REF!</v>
      </c>
      <c r="I10" s="62" t="e">
        <f>Spisak!#REF!</f>
        <v>#REF!</v>
      </c>
      <c r="J10" s="62" t="e">
        <f>Spisak!#REF!</f>
        <v>#REF!</v>
      </c>
      <c r="K10" s="62" t="e">
        <f>Spisak!#REF!</f>
        <v>#REF!</v>
      </c>
      <c r="L10" s="62" t="e">
        <f>Spisak!#REF!</f>
        <v>#REF!</v>
      </c>
      <c r="M10" s="62" t="e">
        <f>Spisak!#REF!</f>
        <v>#REF!</v>
      </c>
      <c r="N10" s="62" t="e">
        <f>Spisak!#REF!</f>
        <v>#REF!</v>
      </c>
      <c r="O10" s="62" t="e">
        <f>Spisak!#REF!</f>
        <v>#REF!</v>
      </c>
      <c r="P10" s="63" t="e">
        <f>Spisak!#REF!&amp;OcjenaSlovima(Spisak!#REF!)</f>
        <v>#REF!</v>
      </c>
    </row>
    <row r="11" spans="1:16" ht="12.75" customHeight="1">
      <c r="A11" s="67" t="e">
        <f>Spisak!#REF!</f>
        <v>#REF!</v>
      </c>
      <c r="B11" s="70" t="e">
        <f>Spisak!#REF!</f>
        <v>#REF!</v>
      </c>
      <c r="C11" s="62" t="e">
        <f>Spisak!#REF!</f>
        <v>#REF!</v>
      </c>
      <c r="D11" s="62" t="e">
        <f>Spisak!#REF!</f>
        <v>#REF!</v>
      </c>
      <c r="E11" s="62" t="e">
        <f>Spisak!#REF!</f>
        <v>#REF!</v>
      </c>
      <c r="F11" s="62" t="e">
        <f>Spisak!#REF!</f>
        <v>#REF!</v>
      </c>
      <c r="G11" s="62" t="e">
        <f>Spisak!#REF!</f>
        <v>#REF!</v>
      </c>
      <c r="H11" s="62" t="e">
        <f>Spisak!#REF!</f>
        <v>#REF!</v>
      </c>
      <c r="I11" s="62" t="e">
        <f>Spisak!#REF!</f>
        <v>#REF!</v>
      </c>
      <c r="J11" s="62" t="e">
        <f>Spisak!#REF!</f>
        <v>#REF!</v>
      </c>
      <c r="K11" s="62" t="e">
        <f>Spisak!#REF!</f>
        <v>#REF!</v>
      </c>
      <c r="L11" s="62" t="e">
        <f>Spisak!#REF!</f>
        <v>#REF!</v>
      </c>
      <c r="M11" s="62" t="e">
        <f>Spisak!#REF!</f>
        <v>#REF!</v>
      </c>
      <c r="N11" s="62" t="e">
        <f>Spisak!#REF!</f>
        <v>#REF!</v>
      </c>
      <c r="O11" s="62" t="e">
        <f>Spisak!#REF!</f>
        <v>#REF!</v>
      </c>
      <c r="P11" s="63" t="e">
        <f>Spisak!#REF!&amp;OcjenaSlovima(Spisak!#REF!)</f>
        <v>#REF!</v>
      </c>
    </row>
    <row r="12" spans="1:16" ht="12.75" customHeight="1">
      <c r="A12" s="67" t="e">
        <f>Spisak!#REF!</f>
        <v>#REF!</v>
      </c>
      <c r="B12" s="70" t="e">
        <f>Spisak!#REF!</f>
        <v>#REF!</v>
      </c>
      <c r="C12" s="62" t="e">
        <f>Spisak!#REF!</f>
        <v>#REF!</v>
      </c>
      <c r="D12" s="62" t="e">
        <f>Spisak!#REF!</f>
        <v>#REF!</v>
      </c>
      <c r="E12" s="62" t="e">
        <f>Spisak!#REF!</f>
        <v>#REF!</v>
      </c>
      <c r="F12" s="62" t="e">
        <f>Spisak!#REF!</f>
        <v>#REF!</v>
      </c>
      <c r="G12" s="62" t="e">
        <f>Spisak!#REF!</f>
        <v>#REF!</v>
      </c>
      <c r="H12" s="62" t="e">
        <f>Spisak!#REF!</f>
        <v>#REF!</v>
      </c>
      <c r="I12" s="62" t="e">
        <f>Spisak!#REF!</f>
        <v>#REF!</v>
      </c>
      <c r="J12" s="62" t="e">
        <f>Spisak!#REF!</f>
        <v>#REF!</v>
      </c>
      <c r="K12" s="62" t="e">
        <f>Spisak!#REF!</f>
        <v>#REF!</v>
      </c>
      <c r="L12" s="62" t="e">
        <f>Spisak!#REF!</f>
        <v>#REF!</v>
      </c>
      <c r="M12" s="62" t="e">
        <f>Spisak!#REF!</f>
        <v>#REF!</v>
      </c>
      <c r="N12" s="62" t="e">
        <f>Spisak!#REF!</f>
        <v>#REF!</v>
      </c>
      <c r="O12" s="62" t="e">
        <f>Spisak!#REF!</f>
        <v>#REF!</v>
      </c>
      <c r="P12" s="63" t="e">
        <f>Spisak!#REF!&amp;OcjenaSlovima(Spisak!#REF!)</f>
        <v>#REF!</v>
      </c>
    </row>
    <row r="13" spans="1:16" ht="12.75" customHeight="1">
      <c r="A13" s="67" t="str">
        <f>Spisak!B3</f>
        <v>17/2017</v>
      </c>
      <c r="B13" s="70" t="str">
        <f>Spisak!C3</f>
        <v>Šundić Nevena</v>
      </c>
      <c r="C13" s="62">
        <f>Spisak!D3</f>
        <v>1</v>
      </c>
      <c r="D13" s="62">
        <f>Spisak!E3</f>
        <v>0</v>
      </c>
      <c r="E13" s="62">
        <f>Spisak!F3</f>
        <v>0</v>
      </c>
      <c r="F13" s="62">
        <f>Spisak!G3</f>
        <v>0</v>
      </c>
      <c r="G13" s="62">
        <f>Spisak!H3</f>
        <v>0</v>
      </c>
      <c r="H13" s="62">
        <f>Spisak!I3</f>
        <v>0</v>
      </c>
      <c r="I13" s="62">
        <f>Spisak!J3</f>
        <v>0</v>
      </c>
      <c r="J13" s="62">
        <f>Spisak!T3</f>
      </c>
      <c r="K13" s="62">
        <f>Spisak!U3</f>
        <v>20</v>
      </c>
      <c r="L13" s="62">
        <f>Spisak!V3</f>
        <v>20</v>
      </c>
      <c r="M13" s="62">
        <f>Spisak!Q3</f>
        <v>19</v>
      </c>
      <c r="N13" s="62">
        <f>Spisak!R3</f>
        <v>0</v>
      </c>
      <c r="O13" s="62">
        <f>Spisak!Y3</f>
        <v>60</v>
      </c>
      <c r="P13" s="63" t="str">
        <f>Spisak!Z3&amp;OcjenaSlovima(Spisak!Z3)</f>
        <v>D (zadovoljava)</v>
      </c>
    </row>
    <row r="14" spans="1:16" ht="12.75" customHeight="1">
      <c r="A14" s="67" t="str">
        <f>Spisak!B4</f>
        <v>18/2017</v>
      </c>
      <c r="B14" s="70" t="str">
        <f>Spisak!C4</f>
        <v>Marojević Nikolina</v>
      </c>
      <c r="C14" s="62">
        <f>Spisak!D4</f>
        <v>1</v>
      </c>
      <c r="D14" s="62">
        <f>Spisak!E4</f>
        <v>0</v>
      </c>
      <c r="E14" s="62">
        <f>Spisak!F4</f>
        <v>0</v>
      </c>
      <c r="F14" s="62">
        <f>Spisak!G4</f>
        <v>0</v>
      </c>
      <c r="G14" s="62">
        <f>Spisak!H4</f>
        <v>0</v>
      </c>
      <c r="H14" s="62">
        <f>Spisak!I4</f>
        <v>0</v>
      </c>
      <c r="I14" s="62">
        <f>Spisak!J4</f>
        <v>0</v>
      </c>
      <c r="J14" s="62">
        <f>Spisak!T4</f>
      </c>
      <c r="K14" s="62">
        <f>Spisak!U4</f>
        <v>23</v>
      </c>
      <c r="L14" s="62">
        <f>Spisak!V4</f>
        <v>18</v>
      </c>
      <c r="M14" s="62">
        <f>Spisak!Q4</f>
        <v>20</v>
      </c>
      <c r="N14" s="62">
        <f>Spisak!R4</f>
        <v>0</v>
      </c>
      <c r="O14" s="62">
        <f>Spisak!Y4</f>
        <v>62</v>
      </c>
      <c r="P14" s="63" t="str">
        <f>Spisak!Z4&amp;OcjenaSlovima(Spisak!Z4)</f>
        <v>D (zadovoljava)</v>
      </c>
    </row>
    <row r="15" spans="1:16" ht="12.75" customHeight="1">
      <c r="A15" s="67" t="e">
        <f>Spisak!#REF!</f>
        <v>#REF!</v>
      </c>
      <c r="B15" s="70" t="e">
        <f>Spisak!#REF!</f>
        <v>#REF!</v>
      </c>
      <c r="C15" s="62" t="e">
        <f>Spisak!#REF!</f>
        <v>#REF!</v>
      </c>
      <c r="D15" s="62" t="e">
        <f>Spisak!#REF!</f>
        <v>#REF!</v>
      </c>
      <c r="E15" s="62" t="e">
        <f>Spisak!#REF!</f>
        <v>#REF!</v>
      </c>
      <c r="F15" s="62" t="e">
        <f>Spisak!#REF!</f>
        <v>#REF!</v>
      </c>
      <c r="G15" s="62" t="e">
        <f>Spisak!#REF!</f>
        <v>#REF!</v>
      </c>
      <c r="H15" s="62" t="e">
        <f>Spisak!#REF!</f>
        <v>#REF!</v>
      </c>
      <c r="I15" s="62" t="e">
        <f>Spisak!#REF!</f>
        <v>#REF!</v>
      </c>
      <c r="J15" s="62" t="e">
        <f>Spisak!#REF!</f>
        <v>#REF!</v>
      </c>
      <c r="K15" s="62" t="e">
        <f>Spisak!#REF!</f>
        <v>#REF!</v>
      </c>
      <c r="L15" s="62" t="e">
        <f>Spisak!#REF!</f>
        <v>#REF!</v>
      </c>
      <c r="M15" s="62" t="e">
        <f>Spisak!#REF!</f>
        <v>#REF!</v>
      </c>
      <c r="N15" s="62" t="e">
        <f>Spisak!#REF!</f>
        <v>#REF!</v>
      </c>
      <c r="O15" s="62" t="e">
        <f>Spisak!#REF!</f>
        <v>#REF!</v>
      </c>
      <c r="P15" s="63" t="e">
        <f>Spisak!#REF!&amp;OcjenaSlovima(Spisak!#REF!)</f>
        <v>#REF!</v>
      </c>
    </row>
    <row r="16" spans="1:16" ht="12.75" customHeight="1">
      <c r="A16" s="67" t="e">
        <f>Spisak!#REF!</f>
        <v>#REF!</v>
      </c>
      <c r="B16" s="70" t="e">
        <f>Spisak!#REF!</f>
        <v>#REF!</v>
      </c>
      <c r="C16" s="62" t="e">
        <f>Spisak!#REF!</f>
        <v>#REF!</v>
      </c>
      <c r="D16" s="62" t="e">
        <f>Spisak!#REF!</f>
        <v>#REF!</v>
      </c>
      <c r="E16" s="62" t="e">
        <f>Spisak!#REF!</f>
        <v>#REF!</v>
      </c>
      <c r="F16" s="62" t="e">
        <f>Spisak!#REF!</f>
        <v>#REF!</v>
      </c>
      <c r="G16" s="62" t="e">
        <f>Spisak!#REF!</f>
        <v>#REF!</v>
      </c>
      <c r="H16" s="62" t="e">
        <f>Spisak!#REF!</f>
        <v>#REF!</v>
      </c>
      <c r="I16" s="62" t="e">
        <f>Spisak!#REF!</f>
        <v>#REF!</v>
      </c>
      <c r="J16" s="62" t="e">
        <f>Spisak!#REF!</f>
        <v>#REF!</v>
      </c>
      <c r="K16" s="62" t="e">
        <f>Spisak!#REF!</f>
        <v>#REF!</v>
      </c>
      <c r="L16" s="62" t="e">
        <f>Spisak!#REF!</f>
        <v>#REF!</v>
      </c>
      <c r="M16" s="62" t="e">
        <f>Spisak!#REF!</f>
        <v>#REF!</v>
      </c>
      <c r="N16" s="62" t="e">
        <f>Spisak!#REF!</f>
        <v>#REF!</v>
      </c>
      <c r="O16" s="62" t="e">
        <f>Spisak!#REF!</f>
        <v>#REF!</v>
      </c>
      <c r="P16" s="63" t="e">
        <f>Spisak!#REF!&amp;OcjenaSlovima(Spisak!#REF!)</f>
        <v>#REF!</v>
      </c>
    </row>
    <row r="17" spans="1:16" ht="12.75" customHeight="1">
      <c r="A17" s="67" t="e">
        <f>Spisak!#REF!</f>
        <v>#REF!</v>
      </c>
      <c r="B17" s="70" t="e">
        <f>Spisak!#REF!</f>
        <v>#REF!</v>
      </c>
      <c r="C17" s="62" t="e">
        <f>Spisak!#REF!</f>
        <v>#REF!</v>
      </c>
      <c r="D17" s="62" t="e">
        <f>Spisak!#REF!</f>
        <v>#REF!</v>
      </c>
      <c r="E17" s="62" t="e">
        <f>Spisak!#REF!</f>
        <v>#REF!</v>
      </c>
      <c r="F17" s="62" t="e">
        <f>Spisak!#REF!</f>
        <v>#REF!</v>
      </c>
      <c r="G17" s="62" t="e">
        <f>Spisak!#REF!</f>
        <v>#REF!</v>
      </c>
      <c r="H17" s="62" t="e">
        <f>Spisak!#REF!</f>
        <v>#REF!</v>
      </c>
      <c r="I17" s="62" t="e">
        <f>Spisak!#REF!</f>
        <v>#REF!</v>
      </c>
      <c r="J17" s="62" t="e">
        <f>Spisak!#REF!</f>
        <v>#REF!</v>
      </c>
      <c r="K17" s="62" t="e">
        <f>Spisak!#REF!</f>
        <v>#REF!</v>
      </c>
      <c r="L17" s="62" t="e">
        <f>Spisak!#REF!</f>
        <v>#REF!</v>
      </c>
      <c r="M17" s="62" t="e">
        <f>Spisak!#REF!</f>
        <v>#REF!</v>
      </c>
      <c r="N17" s="62" t="e">
        <f>Spisak!#REF!</f>
        <v>#REF!</v>
      </c>
      <c r="O17" s="62" t="e">
        <f>Spisak!#REF!</f>
        <v>#REF!</v>
      </c>
      <c r="P17" s="63" t="e">
        <f>Spisak!#REF!&amp;OcjenaSlovima(Spisak!#REF!)</f>
        <v>#REF!</v>
      </c>
    </row>
    <row r="18" spans="1:16" ht="12.75" customHeight="1">
      <c r="A18" s="67" t="e">
        <f>Spisak!#REF!</f>
        <v>#REF!</v>
      </c>
      <c r="B18" s="70" t="e">
        <f>Spisak!#REF!</f>
        <v>#REF!</v>
      </c>
      <c r="C18" s="62" t="e">
        <f>Spisak!#REF!</f>
        <v>#REF!</v>
      </c>
      <c r="D18" s="62" t="e">
        <f>Spisak!#REF!</f>
        <v>#REF!</v>
      </c>
      <c r="E18" s="62" t="e">
        <f>Spisak!#REF!</f>
        <v>#REF!</v>
      </c>
      <c r="F18" s="62" t="e">
        <f>Spisak!#REF!</f>
        <v>#REF!</v>
      </c>
      <c r="G18" s="62" t="e">
        <f>Spisak!#REF!</f>
        <v>#REF!</v>
      </c>
      <c r="H18" s="62" t="e">
        <f>Spisak!#REF!</f>
        <v>#REF!</v>
      </c>
      <c r="I18" s="62" t="e">
        <f>Spisak!#REF!</f>
        <v>#REF!</v>
      </c>
      <c r="J18" s="62" t="e">
        <f>Spisak!#REF!</f>
        <v>#REF!</v>
      </c>
      <c r="K18" s="62" t="e">
        <f>Spisak!#REF!</f>
        <v>#REF!</v>
      </c>
      <c r="L18" s="62" t="e">
        <f>Spisak!#REF!</f>
        <v>#REF!</v>
      </c>
      <c r="M18" s="62" t="e">
        <f>Spisak!#REF!</f>
        <v>#REF!</v>
      </c>
      <c r="N18" s="62" t="e">
        <f>Spisak!#REF!</f>
        <v>#REF!</v>
      </c>
      <c r="O18" s="62" t="e">
        <f>Spisak!#REF!</f>
        <v>#REF!</v>
      </c>
      <c r="P18" s="63" t="e">
        <f>Spisak!#REF!&amp;OcjenaSlovima(Spisak!#REF!)</f>
        <v>#REF!</v>
      </c>
    </row>
    <row r="19" spans="1:16" ht="12.75" customHeight="1">
      <c r="A19" s="67" t="e">
        <f>Spisak!#REF!</f>
        <v>#REF!</v>
      </c>
      <c r="B19" s="70" t="e">
        <f>Spisak!#REF!</f>
        <v>#REF!</v>
      </c>
      <c r="C19" s="62" t="e">
        <f>Spisak!#REF!</f>
        <v>#REF!</v>
      </c>
      <c r="D19" s="62" t="e">
        <f>Spisak!#REF!</f>
        <v>#REF!</v>
      </c>
      <c r="E19" s="62" t="e">
        <f>Spisak!#REF!</f>
        <v>#REF!</v>
      </c>
      <c r="F19" s="62" t="e">
        <f>Spisak!#REF!</f>
        <v>#REF!</v>
      </c>
      <c r="G19" s="62" t="e">
        <f>Spisak!#REF!</f>
        <v>#REF!</v>
      </c>
      <c r="H19" s="62" t="e">
        <f>Spisak!#REF!</f>
        <v>#REF!</v>
      </c>
      <c r="I19" s="62" t="e">
        <f>Spisak!#REF!</f>
        <v>#REF!</v>
      </c>
      <c r="J19" s="62" t="e">
        <f>Spisak!#REF!</f>
        <v>#REF!</v>
      </c>
      <c r="K19" s="62" t="e">
        <f>Spisak!#REF!</f>
        <v>#REF!</v>
      </c>
      <c r="L19" s="62" t="e">
        <f>Spisak!#REF!</f>
        <v>#REF!</v>
      </c>
      <c r="M19" s="62" t="e">
        <f>Spisak!#REF!</f>
        <v>#REF!</v>
      </c>
      <c r="N19" s="62" t="e">
        <f>Spisak!#REF!</f>
        <v>#REF!</v>
      </c>
      <c r="O19" s="62" t="e">
        <f>Spisak!#REF!</f>
        <v>#REF!</v>
      </c>
      <c r="P19" s="63" t="e">
        <f>Spisak!#REF!&amp;OcjenaSlovima(Spisak!#REF!)</f>
        <v>#REF!</v>
      </c>
    </row>
    <row r="20" spans="1:16" ht="12.75" customHeight="1">
      <c r="A20" s="67" t="e">
        <f>Spisak!#REF!</f>
        <v>#REF!</v>
      </c>
      <c r="B20" s="70" t="e">
        <f>Spisak!#REF!</f>
        <v>#REF!</v>
      </c>
      <c r="C20" s="62" t="e">
        <f>Spisak!#REF!</f>
        <v>#REF!</v>
      </c>
      <c r="D20" s="62" t="e">
        <f>Spisak!#REF!</f>
        <v>#REF!</v>
      </c>
      <c r="E20" s="62" t="e">
        <f>Spisak!#REF!</f>
        <v>#REF!</v>
      </c>
      <c r="F20" s="62" t="e">
        <f>Spisak!#REF!</f>
        <v>#REF!</v>
      </c>
      <c r="G20" s="62" t="e">
        <f>Spisak!#REF!</f>
        <v>#REF!</v>
      </c>
      <c r="H20" s="62" t="e">
        <f>Spisak!#REF!</f>
        <v>#REF!</v>
      </c>
      <c r="I20" s="62" t="e">
        <f>Spisak!#REF!</f>
        <v>#REF!</v>
      </c>
      <c r="J20" s="62" t="e">
        <f>Spisak!#REF!</f>
        <v>#REF!</v>
      </c>
      <c r="K20" s="62" t="e">
        <f>Spisak!#REF!</f>
        <v>#REF!</v>
      </c>
      <c r="L20" s="62" t="e">
        <f>Spisak!#REF!</f>
        <v>#REF!</v>
      </c>
      <c r="M20" s="62" t="e">
        <f>Spisak!#REF!</f>
        <v>#REF!</v>
      </c>
      <c r="N20" s="62" t="e">
        <f>Spisak!#REF!</f>
        <v>#REF!</v>
      </c>
      <c r="O20" s="62" t="e">
        <f>Spisak!#REF!</f>
        <v>#REF!</v>
      </c>
      <c r="P20" s="63" t="e">
        <f>Spisak!#REF!&amp;OcjenaSlovima(Spisak!#REF!)</f>
        <v>#REF!</v>
      </c>
    </row>
    <row r="21" spans="1:16" ht="12.75" customHeight="1">
      <c r="A21" s="67" t="e">
        <f>Spisak!#REF!</f>
        <v>#REF!</v>
      </c>
      <c r="B21" s="70" t="e">
        <f>Spisak!#REF!</f>
        <v>#REF!</v>
      </c>
      <c r="C21" s="62" t="e">
        <f>Spisak!#REF!</f>
        <v>#REF!</v>
      </c>
      <c r="D21" s="62" t="e">
        <f>Spisak!#REF!</f>
        <v>#REF!</v>
      </c>
      <c r="E21" s="62" t="e">
        <f>Spisak!#REF!</f>
        <v>#REF!</v>
      </c>
      <c r="F21" s="62" t="e">
        <f>Spisak!#REF!</f>
        <v>#REF!</v>
      </c>
      <c r="G21" s="62" t="e">
        <f>Spisak!#REF!</f>
        <v>#REF!</v>
      </c>
      <c r="H21" s="62" t="e">
        <f>Spisak!#REF!</f>
        <v>#REF!</v>
      </c>
      <c r="I21" s="62" t="e">
        <f>Spisak!#REF!</f>
        <v>#REF!</v>
      </c>
      <c r="J21" s="62" t="e">
        <f>Spisak!#REF!</f>
        <v>#REF!</v>
      </c>
      <c r="K21" s="62" t="e">
        <f>Spisak!#REF!</f>
        <v>#REF!</v>
      </c>
      <c r="L21" s="62" t="e">
        <f>Spisak!#REF!</f>
        <v>#REF!</v>
      </c>
      <c r="M21" s="62" t="e">
        <f>Spisak!#REF!</f>
        <v>#REF!</v>
      </c>
      <c r="N21" s="62" t="e">
        <f>Spisak!#REF!</f>
        <v>#REF!</v>
      </c>
      <c r="O21" s="62" t="e">
        <f>Spisak!#REF!</f>
        <v>#REF!</v>
      </c>
      <c r="P21" s="63" t="e">
        <f>Spisak!#REF!&amp;OcjenaSlovima(Spisak!#REF!)</f>
        <v>#REF!</v>
      </c>
    </row>
    <row r="22" spans="1:16" ht="12.75" customHeight="1">
      <c r="A22" s="67" t="e">
        <f>Spisak!#REF!</f>
        <v>#REF!</v>
      </c>
      <c r="B22" s="70" t="e">
        <f>Spisak!#REF!</f>
        <v>#REF!</v>
      </c>
      <c r="C22" s="62" t="e">
        <f>Spisak!#REF!</f>
        <v>#REF!</v>
      </c>
      <c r="D22" s="62" t="e">
        <f>Spisak!#REF!</f>
        <v>#REF!</v>
      </c>
      <c r="E22" s="62" t="e">
        <f>Spisak!#REF!</f>
        <v>#REF!</v>
      </c>
      <c r="F22" s="62" t="e">
        <f>Spisak!#REF!</f>
        <v>#REF!</v>
      </c>
      <c r="G22" s="62" t="e">
        <f>Spisak!#REF!</f>
        <v>#REF!</v>
      </c>
      <c r="H22" s="62" t="e">
        <f>Spisak!#REF!</f>
        <v>#REF!</v>
      </c>
      <c r="I22" s="62" t="e">
        <f>Spisak!#REF!</f>
        <v>#REF!</v>
      </c>
      <c r="J22" s="62" t="e">
        <f>Spisak!#REF!</f>
        <v>#REF!</v>
      </c>
      <c r="K22" s="62" t="e">
        <f>Spisak!#REF!</f>
        <v>#REF!</v>
      </c>
      <c r="L22" s="62" t="e">
        <f>Spisak!#REF!</f>
        <v>#REF!</v>
      </c>
      <c r="M22" s="62" t="e">
        <f>Spisak!#REF!</f>
        <v>#REF!</v>
      </c>
      <c r="N22" s="62" t="e">
        <f>Spisak!#REF!</f>
        <v>#REF!</v>
      </c>
      <c r="O22" s="62" t="e">
        <f>Spisak!#REF!</f>
        <v>#REF!</v>
      </c>
      <c r="P22" s="63" t="e">
        <f>Spisak!#REF!&amp;OcjenaSlovima(Spisak!#REF!)</f>
        <v>#REF!</v>
      </c>
    </row>
    <row r="23" spans="1:16" ht="12.75" customHeight="1">
      <c r="A23" s="67" t="e">
        <f>Spisak!#REF!</f>
        <v>#REF!</v>
      </c>
      <c r="B23" s="70" t="e">
        <f>Spisak!#REF!</f>
        <v>#REF!</v>
      </c>
      <c r="C23" s="62" t="e">
        <f>Spisak!#REF!</f>
        <v>#REF!</v>
      </c>
      <c r="D23" s="62" t="e">
        <f>Spisak!#REF!</f>
        <v>#REF!</v>
      </c>
      <c r="E23" s="62" t="e">
        <f>Spisak!#REF!</f>
        <v>#REF!</v>
      </c>
      <c r="F23" s="62" t="e">
        <f>Spisak!#REF!</f>
        <v>#REF!</v>
      </c>
      <c r="G23" s="62" t="e">
        <f>Spisak!#REF!</f>
        <v>#REF!</v>
      </c>
      <c r="H23" s="62" t="e">
        <f>Spisak!#REF!</f>
        <v>#REF!</v>
      </c>
      <c r="I23" s="62" t="e">
        <f>Spisak!#REF!</f>
        <v>#REF!</v>
      </c>
      <c r="J23" s="62" t="e">
        <f>Spisak!#REF!</f>
        <v>#REF!</v>
      </c>
      <c r="K23" s="62" t="e">
        <f>Spisak!#REF!</f>
        <v>#REF!</v>
      </c>
      <c r="L23" s="62" t="e">
        <f>Spisak!#REF!</f>
        <v>#REF!</v>
      </c>
      <c r="M23" s="62" t="e">
        <f>Spisak!#REF!</f>
        <v>#REF!</v>
      </c>
      <c r="N23" s="62" t="e">
        <f>Spisak!#REF!</f>
        <v>#REF!</v>
      </c>
      <c r="O23" s="62" t="e">
        <f>Spisak!#REF!</f>
        <v>#REF!</v>
      </c>
      <c r="P23" s="63" t="e">
        <f>Spisak!#REF!&amp;OcjenaSlovima(Spisak!#REF!)</f>
        <v>#REF!</v>
      </c>
    </row>
    <row r="24" spans="1:16" ht="12.75" customHeight="1">
      <c r="A24" s="67" t="e">
        <f>Spisak!#REF!</f>
        <v>#REF!</v>
      </c>
      <c r="B24" s="70" t="e">
        <f>Spisak!#REF!</f>
        <v>#REF!</v>
      </c>
      <c r="C24" s="62" t="e">
        <f>Spisak!#REF!</f>
        <v>#REF!</v>
      </c>
      <c r="D24" s="62" t="e">
        <f>Spisak!#REF!</f>
        <v>#REF!</v>
      </c>
      <c r="E24" s="62" t="e">
        <f>Spisak!#REF!</f>
        <v>#REF!</v>
      </c>
      <c r="F24" s="62" t="e">
        <f>Spisak!#REF!</f>
        <v>#REF!</v>
      </c>
      <c r="G24" s="62" t="e">
        <f>Spisak!#REF!</f>
        <v>#REF!</v>
      </c>
      <c r="H24" s="62" t="e">
        <f>Spisak!#REF!</f>
        <v>#REF!</v>
      </c>
      <c r="I24" s="62" t="e">
        <f>Spisak!#REF!</f>
        <v>#REF!</v>
      </c>
      <c r="J24" s="62" t="e">
        <f>Spisak!#REF!</f>
        <v>#REF!</v>
      </c>
      <c r="K24" s="62" t="e">
        <f>Spisak!#REF!</f>
        <v>#REF!</v>
      </c>
      <c r="L24" s="62" t="e">
        <f>Spisak!#REF!</f>
        <v>#REF!</v>
      </c>
      <c r="M24" s="62" t="e">
        <f>Spisak!#REF!</f>
        <v>#REF!</v>
      </c>
      <c r="N24" s="62" t="e">
        <f>Spisak!#REF!</f>
        <v>#REF!</v>
      </c>
      <c r="O24" s="62" t="e">
        <f>Spisak!#REF!</f>
        <v>#REF!</v>
      </c>
      <c r="P24" s="63" t="e">
        <f>Spisak!#REF!&amp;OcjenaSlovima(Spisak!#REF!)</f>
        <v>#REF!</v>
      </c>
    </row>
    <row r="25" spans="1:16" ht="12.75" customHeight="1">
      <c r="A25" s="67" t="e">
        <f>Spisak!#REF!</f>
        <v>#REF!</v>
      </c>
      <c r="B25" s="70" t="e">
        <f>Spisak!#REF!</f>
        <v>#REF!</v>
      </c>
      <c r="C25" s="62" t="e">
        <f>Spisak!#REF!</f>
        <v>#REF!</v>
      </c>
      <c r="D25" s="62" t="e">
        <f>Spisak!#REF!</f>
        <v>#REF!</v>
      </c>
      <c r="E25" s="62" t="e">
        <f>Spisak!#REF!</f>
        <v>#REF!</v>
      </c>
      <c r="F25" s="62" t="e">
        <f>Spisak!#REF!</f>
        <v>#REF!</v>
      </c>
      <c r="G25" s="62" t="e">
        <f>Spisak!#REF!</f>
        <v>#REF!</v>
      </c>
      <c r="H25" s="62" t="e">
        <f>Spisak!#REF!</f>
        <v>#REF!</v>
      </c>
      <c r="I25" s="62" t="e">
        <f>Spisak!#REF!</f>
        <v>#REF!</v>
      </c>
      <c r="J25" s="62" t="e">
        <f>Spisak!#REF!</f>
        <v>#REF!</v>
      </c>
      <c r="K25" s="62" t="e">
        <f>Spisak!#REF!</f>
        <v>#REF!</v>
      </c>
      <c r="L25" s="62" t="e">
        <f>Spisak!#REF!</f>
        <v>#REF!</v>
      </c>
      <c r="M25" s="62" t="e">
        <f>Spisak!#REF!</f>
        <v>#REF!</v>
      </c>
      <c r="N25" s="62" t="e">
        <f>Spisak!#REF!</f>
        <v>#REF!</v>
      </c>
      <c r="O25" s="62" t="e">
        <f>Spisak!#REF!</f>
        <v>#REF!</v>
      </c>
      <c r="P25" s="63" t="e">
        <f>Spisak!#REF!&amp;OcjenaSlovima(Spisak!#REF!)</f>
        <v>#REF!</v>
      </c>
    </row>
    <row r="26" spans="1:16" ht="12.75" customHeight="1">
      <c r="A26" s="67" t="e">
        <f>Spisak!#REF!</f>
        <v>#REF!</v>
      </c>
      <c r="B26" s="70" t="e">
        <f>Spisak!#REF!</f>
        <v>#REF!</v>
      </c>
      <c r="C26" s="62" t="e">
        <f>Spisak!#REF!</f>
        <v>#REF!</v>
      </c>
      <c r="D26" s="62" t="e">
        <f>Spisak!#REF!</f>
        <v>#REF!</v>
      </c>
      <c r="E26" s="62" t="e">
        <f>Spisak!#REF!</f>
        <v>#REF!</v>
      </c>
      <c r="F26" s="62" t="e">
        <f>Spisak!#REF!</f>
        <v>#REF!</v>
      </c>
      <c r="G26" s="62" t="e">
        <f>Spisak!#REF!</f>
        <v>#REF!</v>
      </c>
      <c r="H26" s="62" t="e">
        <f>Spisak!#REF!</f>
        <v>#REF!</v>
      </c>
      <c r="I26" s="62" t="e">
        <f>Spisak!#REF!</f>
        <v>#REF!</v>
      </c>
      <c r="J26" s="62" t="e">
        <f>Spisak!#REF!</f>
        <v>#REF!</v>
      </c>
      <c r="K26" s="62" t="e">
        <f>Spisak!#REF!</f>
        <v>#REF!</v>
      </c>
      <c r="L26" s="62" t="e">
        <f>Spisak!#REF!</f>
        <v>#REF!</v>
      </c>
      <c r="M26" s="62" t="e">
        <f>Spisak!#REF!</f>
        <v>#REF!</v>
      </c>
      <c r="N26" s="62" t="e">
        <f>Spisak!#REF!</f>
        <v>#REF!</v>
      </c>
      <c r="O26" s="62" t="e">
        <f>Spisak!#REF!</f>
        <v>#REF!</v>
      </c>
      <c r="P26" s="63" t="e">
        <f>Spisak!#REF!&amp;OcjenaSlovima(Spisak!#REF!)</f>
        <v>#REF!</v>
      </c>
    </row>
    <row r="27" spans="1:16" ht="12.75" customHeight="1">
      <c r="A27" s="67" t="e">
        <f>Spisak!#REF!</f>
        <v>#REF!</v>
      </c>
      <c r="B27" s="70" t="e">
        <f>Spisak!#REF!</f>
        <v>#REF!</v>
      </c>
      <c r="C27" s="62" t="e">
        <f>Spisak!#REF!</f>
        <v>#REF!</v>
      </c>
      <c r="D27" s="62" t="e">
        <f>Spisak!#REF!</f>
        <v>#REF!</v>
      </c>
      <c r="E27" s="62" t="e">
        <f>Spisak!#REF!</f>
        <v>#REF!</v>
      </c>
      <c r="F27" s="62" t="e">
        <f>Spisak!#REF!</f>
        <v>#REF!</v>
      </c>
      <c r="G27" s="62" t="e">
        <f>Spisak!#REF!</f>
        <v>#REF!</v>
      </c>
      <c r="H27" s="62" t="e">
        <f>Spisak!#REF!</f>
        <v>#REF!</v>
      </c>
      <c r="I27" s="62" t="e">
        <f>Spisak!#REF!</f>
        <v>#REF!</v>
      </c>
      <c r="J27" s="62" t="e">
        <f>Spisak!#REF!</f>
        <v>#REF!</v>
      </c>
      <c r="K27" s="62" t="e">
        <f>Spisak!#REF!</f>
        <v>#REF!</v>
      </c>
      <c r="L27" s="62" t="e">
        <f>Spisak!#REF!</f>
        <v>#REF!</v>
      </c>
      <c r="M27" s="62" t="e">
        <f>Spisak!#REF!</f>
        <v>#REF!</v>
      </c>
      <c r="N27" s="62" t="e">
        <f>Spisak!#REF!</f>
        <v>#REF!</v>
      </c>
      <c r="O27" s="62" t="e">
        <f>Spisak!#REF!</f>
        <v>#REF!</v>
      </c>
      <c r="P27" s="63" t="e">
        <f>Spisak!#REF!&amp;OcjenaSlovima(Spisak!#REF!)</f>
        <v>#REF!</v>
      </c>
    </row>
    <row r="28" spans="1:16" ht="12.75" customHeight="1">
      <c r="A28" s="67" t="e">
        <f>Spisak!#REF!</f>
        <v>#REF!</v>
      </c>
      <c r="B28" s="70" t="e">
        <f>Spisak!#REF!</f>
        <v>#REF!</v>
      </c>
      <c r="C28" s="62" t="e">
        <f>Spisak!#REF!</f>
        <v>#REF!</v>
      </c>
      <c r="D28" s="62" t="e">
        <f>Spisak!#REF!</f>
        <v>#REF!</v>
      </c>
      <c r="E28" s="62" t="e">
        <f>Spisak!#REF!</f>
        <v>#REF!</v>
      </c>
      <c r="F28" s="62" t="e">
        <f>Spisak!#REF!</f>
        <v>#REF!</v>
      </c>
      <c r="G28" s="62" t="e">
        <f>Spisak!#REF!</f>
        <v>#REF!</v>
      </c>
      <c r="H28" s="62" t="e">
        <f>Spisak!#REF!</f>
        <v>#REF!</v>
      </c>
      <c r="I28" s="62" t="e">
        <f>Spisak!#REF!</f>
        <v>#REF!</v>
      </c>
      <c r="J28" s="62" t="e">
        <f>Spisak!#REF!</f>
        <v>#REF!</v>
      </c>
      <c r="K28" s="62" t="e">
        <f>Spisak!#REF!</f>
        <v>#REF!</v>
      </c>
      <c r="L28" s="62" t="e">
        <f>Spisak!#REF!</f>
        <v>#REF!</v>
      </c>
      <c r="M28" s="62" t="e">
        <f>Spisak!#REF!</f>
        <v>#REF!</v>
      </c>
      <c r="N28" s="62" t="e">
        <f>Spisak!#REF!</f>
        <v>#REF!</v>
      </c>
      <c r="O28" s="62" t="e">
        <f>Spisak!#REF!</f>
        <v>#REF!</v>
      </c>
      <c r="P28" s="63" t="e">
        <f>Spisak!#REF!&amp;OcjenaSlovima(Spisak!#REF!)</f>
        <v>#REF!</v>
      </c>
    </row>
    <row r="29" spans="1:16" ht="12.75" customHeight="1">
      <c r="A29" s="67" t="e">
        <f>Spisak!#REF!</f>
        <v>#REF!</v>
      </c>
      <c r="B29" s="70" t="e">
        <f>Spisak!#REF!</f>
        <v>#REF!</v>
      </c>
      <c r="C29" s="62" t="e">
        <f>Spisak!#REF!</f>
        <v>#REF!</v>
      </c>
      <c r="D29" s="62" t="e">
        <f>Spisak!#REF!</f>
        <v>#REF!</v>
      </c>
      <c r="E29" s="62" t="e">
        <f>Spisak!#REF!</f>
        <v>#REF!</v>
      </c>
      <c r="F29" s="62" t="e">
        <f>Spisak!#REF!</f>
        <v>#REF!</v>
      </c>
      <c r="G29" s="62" t="e">
        <f>Spisak!#REF!</f>
        <v>#REF!</v>
      </c>
      <c r="H29" s="62" t="e">
        <f>Spisak!#REF!</f>
        <v>#REF!</v>
      </c>
      <c r="I29" s="62" t="e">
        <f>Spisak!#REF!</f>
        <v>#REF!</v>
      </c>
      <c r="J29" s="62" t="e">
        <f>Spisak!#REF!</f>
        <v>#REF!</v>
      </c>
      <c r="K29" s="62" t="e">
        <f>Spisak!#REF!</f>
        <v>#REF!</v>
      </c>
      <c r="L29" s="62" t="e">
        <f>Spisak!#REF!</f>
        <v>#REF!</v>
      </c>
      <c r="M29" s="62" t="e">
        <f>Spisak!#REF!</f>
        <v>#REF!</v>
      </c>
      <c r="N29" s="62" t="e">
        <f>Spisak!#REF!</f>
        <v>#REF!</v>
      </c>
      <c r="O29" s="62" t="e">
        <f>Spisak!#REF!</f>
        <v>#REF!</v>
      </c>
      <c r="P29" s="63" t="e">
        <f>Spisak!#REF!&amp;OcjenaSlovima(Spisak!#REF!)</f>
        <v>#REF!</v>
      </c>
    </row>
    <row r="30" spans="1:16" ht="12.75" customHeight="1" thickBot="1">
      <c r="A30" s="68" t="e">
        <f>Spisak!#REF!</f>
        <v>#REF!</v>
      </c>
      <c r="B30" s="71" t="e">
        <f>Spisak!#REF!</f>
        <v>#REF!</v>
      </c>
      <c r="C30" s="64" t="e">
        <f>Spisak!#REF!</f>
        <v>#REF!</v>
      </c>
      <c r="D30" s="64" t="e">
        <f>Spisak!#REF!</f>
        <v>#REF!</v>
      </c>
      <c r="E30" s="64" t="e">
        <f>Spisak!#REF!</f>
        <v>#REF!</v>
      </c>
      <c r="F30" s="64" t="e">
        <f>Spisak!#REF!</f>
        <v>#REF!</v>
      </c>
      <c r="G30" s="64" t="e">
        <f>Spisak!#REF!</f>
        <v>#REF!</v>
      </c>
      <c r="H30" s="64" t="e">
        <f>Spisak!#REF!</f>
        <v>#REF!</v>
      </c>
      <c r="I30" s="64" t="e">
        <f>Spisak!#REF!</f>
        <v>#REF!</v>
      </c>
      <c r="J30" s="64" t="e">
        <f>Spisak!#REF!</f>
        <v>#REF!</v>
      </c>
      <c r="K30" s="64" t="e">
        <f>Spisak!#REF!</f>
        <v>#REF!</v>
      </c>
      <c r="L30" s="64" t="e">
        <f>Spisak!#REF!</f>
        <v>#REF!</v>
      </c>
      <c r="M30" s="64" t="e">
        <f>Spisak!#REF!</f>
        <v>#REF!</v>
      </c>
      <c r="N30" s="64" t="e">
        <f>Spisak!#REF!</f>
        <v>#REF!</v>
      </c>
      <c r="O30" s="64" t="e">
        <f>Spisak!#REF!</f>
        <v>#REF!</v>
      </c>
      <c r="P30" s="65" t="e">
        <f>Spisak!#REF!&amp;OcjenaSlovima(Spisak!#REF!)</f>
        <v>#REF!</v>
      </c>
    </row>
    <row r="32" ht="12.75">
      <c r="P32" s="47" t="s">
        <v>87</v>
      </c>
    </row>
    <row r="35" spans="15:16" ht="12.75">
      <c r="O35" s="48"/>
      <c r="P35" s="48"/>
    </row>
    <row r="37" ht="12.75">
      <c r="P37" s="47" t="s">
        <v>94</v>
      </c>
    </row>
  </sheetData>
  <sheetProtection/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21" t="s">
        <v>98</v>
      </c>
      <c r="B1" s="122"/>
      <c r="C1" s="122"/>
      <c r="D1" s="122"/>
      <c r="E1" s="122"/>
      <c r="F1" s="122"/>
      <c r="G1" s="123"/>
    </row>
    <row r="2" spans="1:7" ht="19.5" customHeight="1">
      <c r="A2" s="114" t="s">
        <v>105</v>
      </c>
      <c r="B2" s="115"/>
      <c r="C2" s="115"/>
      <c r="D2" s="115"/>
      <c r="E2" s="115"/>
      <c r="F2" s="115"/>
      <c r="G2" s="116"/>
    </row>
    <row r="3" spans="1:7" ht="30" customHeight="1">
      <c r="A3" s="114" t="s">
        <v>106</v>
      </c>
      <c r="B3" s="115"/>
      <c r="C3" s="115"/>
      <c r="D3" s="124" t="s">
        <v>109</v>
      </c>
      <c r="E3" s="124"/>
      <c r="F3" s="124"/>
      <c r="G3" s="125"/>
    </row>
    <row r="4" spans="1:7" ht="30" customHeight="1" thickBot="1">
      <c r="A4" s="117" t="s">
        <v>107</v>
      </c>
      <c r="B4" s="118"/>
      <c r="C4" s="118"/>
      <c r="D4" s="118" t="s">
        <v>108</v>
      </c>
      <c r="E4" s="118"/>
      <c r="F4" s="118"/>
      <c r="G4" s="119"/>
    </row>
    <row r="5" ht="13.5" thickBot="1"/>
    <row r="6" spans="1:7" ht="19.5" customHeight="1">
      <c r="A6" s="107" t="s">
        <v>8</v>
      </c>
      <c r="B6" s="101" t="s">
        <v>88</v>
      </c>
      <c r="C6" s="101" t="s">
        <v>73</v>
      </c>
      <c r="D6" s="110" t="s">
        <v>89</v>
      </c>
      <c r="E6" s="110"/>
      <c r="F6" s="110"/>
      <c r="G6" s="104" t="s">
        <v>91</v>
      </c>
    </row>
    <row r="7" spans="1:7" ht="30" customHeight="1" thickBot="1">
      <c r="A7" s="109"/>
      <c r="B7" s="103"/>
      <c r="C7" s="103"/>
      <c r="D7" s="58" t="s">
        <v>48</v>
      </c>
      <c r="E7" s="58" t="s">
        <v>90</v>
      </c>
      <c r="F7" s="58" t="s">
        <v>31</v>
      </c>
      <c r="G7" s="106"/>
    </row>
    <row r="8" spans="1:7" ht="12.75" customHeight="1">
      <c r="A8" s="72">
        <v>1</v>
      </c>
      <c r="B8" s="75" t="e">
        <f>Spisak!#REF!</f>
        <v>#REF!</v>
      </c>
      <c r="C8" s="69" t="e">
        <f>Spisak!#REF!</f>
        <v>#REF!</v>
      </c>
      <c r="D8" s="60" t="e">
        <f>Spisak!#REF!</f>
        <v>#REF!</v>
      </c>
      <c r="E8" s="60" t="e">
        <f>Spisak!#REF!</f>
        <v>#REF!</v>
      </c>
      <c r="F8" s="60" t="e">
        <f>Spisak!#REF!</f>
        <v>#REF!</v>
      </c>
      <c r="G8" s="61" t="e">
        <f>Spisak!#REF!&amp;OcjenaSlovima(Spisak!#REF!)</f>
        <v>#REF!</v>
      </c>
    </row>
    <row r="9" spans="1:7" ht="12.75" customHeight="1">
      <c r="A9" s="73">
        <v>2</v>
      </c>
      <c r="B9" s="76" t="e">
        <f>Spisak!#REF!</f>
        <v>#REF!</v>
      </c>
      <c r="C9" s="70" t="e">
        <f>Spisak!#REF!</f>
        <v>#REF!</v>
      </c>
      <c r="D9" s="62" t="e">
        <f>Spisak!#REF!</f>
        <v>#REF!</v>
      </c>
      <c r="E9" s="62" t="e">
        <f>Spisak!#REF!</f>
        <v>#REF!</v>
      </c>
      <c r="F9" s="62" t="e">
        <f>Spisak!#REF!</f>
        <v>#REF!</v>
      </c>
      <c r="G9" s="63" t="e">
        <f>Spisak!#REF!&amp;OcjenaSlovima(Spisak!#REF!)</f>
        <v>#REF!</v>
      </c>
    </row>
    <row r="10" spans="1:7" ht="12.75" customHeight="1">
      <c r="A10" s="73">
        <v>3</v>
      </c>
      <c r="B10" s="76" t="e">
        <f>Spisak!#REF!</f>
        <v>#REF!</v>
      </c>
      <c r="C10" s="70" t="e">
        <f>Spisak!#REF!</f>
        <v>#REF!</v>
      </c>
      <c r="D10" s="62" t="e">
        <f>Spisak!#REF!</f>
        <v>#REF!</v>
      </c>
      <c r="E10" s="62" t="e">
        <f>Spisak!#REF!</f>
        <v>#REF!</v>
      </c>
      <c r="F10" s="62" t="e">
        <f>Spisak!#REF!</f>
        <v>#REF!</v>
      </c>
      <c r="G10" s="63" t="e">
        <f>Spisak!#REF!&amp;OcjenaSlovima(Spisak!#REF!)</f>
        <v>#REF!</v>
      </c>
    </row>
    <row r="11" spans="1:7" ht="12.75" customHeight="1">
      <c r="A11" s="73">
        <v>4</v>
      </c>
      <c r="B11" s="76" t="e">
        <f>Spisak!#REF!</f>
        <v>#REF!</v>
      </c>
      <c r="C11" s="70" t="e">
        <f>Spisak!#REF!</f>
        <v>#REF!</v>
      </c>
      <c r="D11" s="62" t="e">
        <f>Spisak!#REF!</f>
        <v>#REF!</v>
      </c>
      <c r="E11" s="62" t="e">
        <f>Spisak!#REF!</f>
        <v>#REF!</v>
      </c>
      <c r="F11" s="62" t="e">
        <f>Spisak!#REF!</f>
        <v>#REF!</v>
      </c>
      <c r="G11" s="63" t="e">
        <f>Spisak!#REF!&amp;OcjenaSlovima(Spisak!#REF!)</f>
        <v>#REF!</v>
      </c>
    </row>
    <row r="12" spans="1:7" ht="12.75" customHeight="1">
      <c r="A12" s="73">
        <v>5</v>
      </c>
      <c r="B12" s="76" t="e">
        <f>Spisak!#REF!</f>
        <v>#REF!</v>
      </c>
      <c r="C12" s="70" t="e">
        <f>Spisak!#REF!</f>
        <v>#REF!</v>
      </c>
      <c r="D12" s="62" t="e">
        <f>Spisak!#REF!</f>
        <v>#REF!</v>
      </c>
      <c r="E12" s="62" t="e">
        <f>Spisak!#REF!</f>
        <v>#REF!</v>
      </c>
      <c r="F12" s="62" t="e">
        <f>Spisak!#REF!</f>
        <v>#REF!</v>
      </c>
      <c r="G12" s="63" t="e">
        <f>Spisak!#REF!&amp;OcjenaSlovima(Spisak!#REF!)</f>
        <v>#REF!</v>
      </c>
    </row>
    <row r="13" spans="1:7" ht="12.75" customHeight="1">
      <c r="A13" s="73">
        <v>6</v>
      </c>
      <c r="B13" s="76" t="str">
        <f>Spisak!B3</f>
        <v>17/2017</v>
      </c>
      <c r="C13" s="70" t="str">
        <f>Spisak!C3</f>
        <v>Šundić Nevena</v>
      </c>
      <c r="D13" s="62">
        <f>Spisak!W3</f>
        <v>41</v>
      </c>
      <c r="E13" s="62">
        <f>Spisak!X3</f>
        <v>19</v>
      </c>
      <c r="F13" s="62">
        <f>Spisak!Y3</f>
        <v>60</v>
      </c>
      <c r="G13" s="63" t="str">
        <f>Spisak!Z3&amp;OcjenaSlovima(Spisak!Z3)</f>
        <v>D (zadovoljava)</v>
      </c>
    </row>
    <row r="14" spans="1:7" ht="12.75" customHeight="1">
      <c r="A14" s="73">
        <v>7</v>
      </c>
      <c r="B14" s="76" t="str">
        <f>Spisak!B4</f>
        <v>18/2017</v>
      </c>
      <c r="C14" s="70" t="str">
        <f>Spisak!C4</f>
        <v>Marojević Nikolina</v>
      </c>
      <c r="D14" s="62">
        <f>Spisak!W4</f>
        <v>42</v>
      </c>
      <c r="E14" s="62">
        <f>Spisak!X4</f>
        <v>20</v>
      </c>
      <c r="F14" s="62">
        <f>Spisak!Y4</f>
        <v>62</v>
      </c>
      <c r="G14" s="63" t="str">
        <f>Spisak!Z4&amp;OcjenaSlovima(Spisak!Z4)</f>
        <v>D (zadovoljava)</v>
      </c>
    </row>
    <row r="15" spans="1:7" ht="12.75" customHeight="1">
      <c r="A15" s="73">
        <v>8</v>
      </c>
      <c r="B15" s="76" t="e">
        <f>Spisak!#REF!</f>
        <v>#REF!</v>
      </c>
      <c r="C15" s="70" t="e">
        <f>Spisak!#REF!</f>
        <v>#REF!</v>
      </c>
      <c r="D15" s="62" t="e">
        <f>Spisak!#REF!</f>
        <v>#REF!</v>
      </c>
      <c r="E15" s="62" t="e">
        <f>Spisak!#REF!</f>
        <v>#REF!</v>
      </c>
      <c r="F15" s="62" t="e">
        <f>Spisak!#REF!</f>
        <v>#REF!</v>
      </c>
      <c r="G15" s="63" t="e">
        <f>Spisak!#REF!&amp;OcjenaSlovima(Spisak!#REF!)</f>
        <v>#REF!</v>
      </c>
    </row>
    <row r="16" spans="1:7" ht="12.75" customHeight="1">
      <c r="A16" s="73">
        <v>9</v>
      </c>
      <c r="B16" s="76" t="e">
        <f>Spisak!#REF!</f>
        <v>#REF!</v>
      </c>
      <c r="C16" s="70" t="e">
        <f>Spisak!#REF!</f>
        <v>#REF!</v>
      </c>
      <c r="D16" s="62" t="e">
        <f>Spisak!#REF!</f>
        <v>#REF!</v>
      </c>
      <c r="E16" s="62" t="e">
        <f>Spisak!#REF!</f>
        <v>#REF!</v>
      </c>
      <c r="F16" s="62" t="e">
        <f>Spisak!#REF!</f>
        <v>#REF!</v>
      </c>
      <c r="G16" s="63" t="e">
        <f>Spisak!#REF!&amp;OcjenaSlovima(Spisak!#REF!)</f>
        <v>#REF!</v>
      </c>
    </row>
    <row r="17" spans="1:7" ht="12.75" customHeight="1">
      <c r="A17" s="73">
        <v>10</v>
      </c>
      <c r="B17" s="76" t="e">
        <f>Spisak!#REF!</f>
        <v>#REF!</v>
      </c>
      <c r="C17" s="70" t="e">
        <f>Spisak!#REF!</f>
        <v>#REF!</v>
      </c>
      <c r="D17" s="62" t="e">
        <f>Spisak!#REF!</f>
        <v>#REF!</v>
      </c>
      <c r="E17" s="62" t="e">
        <f>Spisak!#REF!</f>
        <v>#REF!</v>
      </c>
      <c r="F17" s="62" t="e">
        <f>Spisak!#REF!</f>
        <v>#REF!</v>
      </c>
      <c r="G17" s="63" t="e">
        <f>Spisak!#REF!&amp;OcjenaSlovima(Spisak!#REF!)</f>
        <v>#REF!</v>
      </c>
    </row>
    <row r="18" spans="1:7" ht="12.75" customHeight="1">
      <c r="A18" s="73">
        <v>11</v>
      </c>
      <c r="B18" s="76" t="e">
        <f>Spisak!#REF!</f>
        <v>#REF!</v>
      </c>
      <c r="C18" s="70" t="e">
        <f>Spisak!#REF!</f>
        <v>#REF!</v>
      </c>
      <c r="D18" s="62" t="e">
        <f>Spisak!#REF!</f>
        <v>#REF!</v>
      </c>
      <c r="E18" s="62" t="e">
        <f>Spisak!#REF!</f>
        <v>#REF!</v>
      </c>
      <c r="F18" s="62" t="e">
        <f>Spisak!#REF!</f>
        <v>#REF!</v>
      </c>
      <c r="G18" s="63" t="e">
        <f>Spisak!#REF!&amp;OcjenaSlovima(Spisak!#REF!)</f>
        <v>#REF!</v>
      </c>
    </row>
    <row r="19" spans="1:7" ht="12.75" customHeight="1">
      <c r="A19" s="73">
        <v>12</v>
      </c>
      <c r="B19" s="76" t="e">
        <f>Spisak!#REF!</f>
        <v>#REF!</v>
      </c>
      <c r="C19" s="70" t="e">
        <f>Spisak!#REF!</f>
        <v>#REF!</v>
      </c>
      <c r="D19" s="62" t="e">
        <f>Spisak!#REF!</f>
        <v>#REF!</v>
      </c>
      <c r="E19" s="62" t="e">
        <f>Spisak!#REF!</f>
        <v>#REF!</v>
      </c>
      <c r="F19" s="62" t="e">
        <f>Spisak!#REF!</f>
        <v>#REF!</v>
      </c>
      <c r="G19" s="63" t="e">
        <f>Spisak!#REF!&amp;OcjenaSlovima(Spisak!#REF!)</f>
        <v>#REF!</v>
      </c>
    </row>
    <row r="20" spans="1:7" ht="12.75" customHeight="1">
      <c r="A20" s="73">
        <v>13</v>
      </c>
      <c r="B20" s="76" t="e">
        <f>Spisak!#REF!</f>
        <v>#REF!</v>
      </c>
      <c r="C20" s="70" t="e">
        <f>Spisak!#REF!</f>
        <v>#REF!</v>
      </c>
      <c r="D20" s="62" t="e">
        <f>Spisak!#REF!</f>
        <v>#REF!</v>
      </c>
      <c r="E20" s="62" t="e">
        <f>Spisak!#REF!</f>
        <v>#REF!</v>
      </c>
      <c r="F20" s="62" t="e">
        <f>Spisak!#REF!</f>
        <v>#REF!</v>
      </c>
      <c r="G20" s="63" t="e">
        <f>Spisak!#REF!&amp;OcjenaSlovima(Spisak!#REF!)</f>
        <v>#REF!</v>
      </c>
    </row>
    <row r="21" spans="1:7" ht="12.75" customHeight="1">
      <c r="A21" s="73">
        <v>14</v>
      </c>
      <c r="B21" s="76" t="e">
        <f>Spisak!#REF!</f>
        <v>#REF!</v>
      </c>
      <c r="C21" s="70" t="e">
        <f>Spisak!#REF!</f>
        <v>#REF!</v>
      </c>
      <c r="D21" s="62" t="e">
        <f>Spisak!#REF!</f>
        <v>#REF!</v>
      </c>
      <c r="E21" s="62" t="e">
        <f>Spisak!#REF!</f>
        <v>#REF!</v>
      </c>
      <c r="F21" s="62" t="e">
        <f>Spisak!#REF!</f>
        <v>#REF!</v>
      </c>
      <c r="G21" s="63" t="e">
        <f>Spisak!#REF!&amp;OcjenaSlovima(Spisak!#REF!)</f>
        <v>#REF!</v>
      </c>
    </row>
    <row r="22" spans="1:7" ht="12.75" customHeight="1">
      <c r="A22" s="73">
        <v>15</v>
      </c>
      <c r="B22" s="76" t="e">
        <f>Spisak!#REF!</f>
        <v>#REF!</v>
      </c>
      <c r="C22" s="70" t="e">
        <f>Spisak!#REF!</f>
        <v>#REF!</v>
      </c>
      <c r="D22" s="62" t="e">
        <f>Spisak!#REF!</f>
        <v>#REF!</v>
      </c>
      <c r="E22" s="62" t="e">
        <f>Spisak!#REF!</f>
        <v>#REF!</v>
      </c>
      <c r="F22" s="62" t="e">
        <f>Spisak!#REF!</f>
        <v>#REF!</v>
      </c>
      <c r="G22" s="63" t="e">
        <f>Spisak!#REF!&amp;OcjenaSlovima(Spisak!#REF!)</f>
        <v>#REF!</v>
      </c>
    </row>
    <row r="23" spans="1:7" ht="12.75" customHeight="1">
      <c r="A23" s="73">
        <v>16</v>
      </c>
      <c r="B23" s="76" t="e">
        <f>Spisak!#REF!</f>
        <v>#REF!</v>
      </c>
      <c r="C23" s="70" t="e">
        <f>Spisak!#REF!</f>
        <v>#REF!</v>
      </c>
      <c r="D23" s="62" t="e">
        <f>Spisak!#REF!</f>
        <v>#REF!</v>
      </c>
      <c r="E23" s="62" t="e">
        <f>Spisak!#REF!</f>
        <v>#REF!</v>
      </c>
      <c r="F23" s="62" t="e">
        <f>Spisak!#REF!</f>
        <v>#REF!</v>
      </c>
      <c r="G23" s="63" t="e">
        <f>Spisak!#REF!&amp;OcjenaSlovima(Spisak!#REF!)</f>
        <v>#REF!</v>
      </c>
    </row>
    <row r="24" spans="1:7" ht="12.75" customHeight="1">
      <c r="A24" s="73">
        <v>17</v>
      </c>
      <c r="B24" s="76" t="e">
        <f>Spisak!#REF!</f>
        <v>#REF!</v>
      </c>
      <c r="C24" s="70" t="e">
        <f>Spisak!#REF!</f>
        <v>#REF!</v>
      </c>
      <c r="D24" s="62" t="e">
        <f>Spisak!#REF!</f>
        <v>#REF!</v>
      </c>
      <c r="E24" s="62" t="e">
        <f>Spisak!#REF!</f>
        <v>#REF!</v>
      </c>
      <c r="F24" s="62" t="e">
        <f>Spisak!#REF!</f>
        <v>#REF!</v>
      </c>
      <c r="G24" s="63" t="e">
        <f>Spisak!#REF!&amp;OcjenaSlovima(Spisak!#REF!)</f>
        <v>#REF!</v>
      </c>
    </row>
    <row r="25" spans="1:7" ht="12.75" customHeight="1">
      <c r="A25" s="73">
        <v>18</v>
      </c>
      <c r="B25" s="76" t="e">
        <f>Spisak!#REF!</f>
        <v>#REF!</v>
      </c>
      <c r="C25" s="70" t="e">
        <f>Spisak!#REF!</f>
        <v>#REF!</v>
      </c>
      <c r="D25" s="62" t="e">
        <f>Spisak!#REF!</f>
        <v>#REF!</v>
      </c>
      <c r="E25" s="62" t="e">
        <f>Spisak!#REF!</f>
        <v>#REF!</v>
      </c>
      <c r="F25" s="62" t="e">
        <f>Spisak!#REF!</f>
        <v>#REF!</v>
      </c>
      <c r="G25" s="63" t="e">
        <f>Spisak!#REF!&amp;OcjenaSlovima(Spisak!#REF!)</f>
        <v>#REF!</v>
      </c>
    </row>
    <row r="26" spans="1:7" ht="12.75" customHeight="1">
      <c r="A26" s="73">
        <v>19</v>
      </c>
      <c r="B26" s="76" t="e">
        <f>Spisak!#REF!</f>
        <v>#REF!</v>
      </c>
      <c r="C26" s="70" t="e">
        <f>Spisak!#REF!</f>
        <v>#REF!</v>
      </c>
      <c r="D26" s="62" t="e">
        <f>Spisak!#REF!</f>
        <v>#REF!</v>
      </c>
      <c r="E26" s="62" t="e">
        <f>Spisak!#REF!</f>
        <v>#REF!</v>
      </c>
      <c r="F26" s="62" t="e">
        <f>Spisak!#REF!</f>
        <v>#REF!</v>
      </c>
      <c r="G26" s="63" t="e">
        <f>Spisak!#REF!&amp;OcjenaSlovima(Spisak!#REF!)</f>
        <v>#REF!</v>
      </c>
    </row>
    <row r="27" spans="1:7" ht="12.75" customHeight="1">
      <c r="A27" s="73">
        <v>20</v>
      </c>
      <c r="B27" s="76" t="e">
        <f>Spisak!#REF!</f>
        <v>#REF!</v>
      </c>
      <c r="C27" s="70" t="e">
        <f>Spisak!#REF!</f>
        <v>#REF!</v>
      </c>
      <c r="D27" s="62" t="e">
        <f>Spisak!#REF!</f>
        <v>#REF!</v>
      </c>
      <c r="E27" s="62" t="e">
        <f>Spisak!#REF!</f>
        <v>#REF!</v>
      </c>
      <c r="F27" s="62" t="e">
        <f>Spisak!#REF!</f>
        <v>#REF!</v>
      </c>
      <c r="G27" s="63" t="e">
        <f>Spisak!#REF!&amp;OcjenaSlovima(Spisak!#REF!)</f>
        <v>#REF!</v>
      </c>
    </row>
    <row r="28" spans="1:7" ht="12.75" customHeight="1">
      <c r="A28" s="73">
        <v>21</v>
      </c>
      <c r="B28" s="76" t="e">
        <f>Spisak!#REF!</f>
        <v>#REF!</v>
      </c>
      <c r="C28" s="70" t="e">
        <f>Spisak!#REF!</f>
        <v>#REF!</v>
      </c>
      <c r="D28" s="62" t="e">
        <f>Spisak!#REF!</f>
        <v>#REF!</v>
      </c>
      <c r="E28" s="62" t="e">
        <f>Spisak!#REF!</f>
        <v>#REF!</v>
      </c>
      <c r="F28" s="62" t="e">
        <f>Spisak!#REF!</f>
        <v>#REF!</v>
      </c>
      <c r="G28" s="63" t="e">
        <f>Spisak!#REF!&amp;OcjenaSlovima(Spisak!#REF!)</f>
        <v>#REF!</v>
      </c>
    </row>
    <row r="29" spans="1:7" ht="12.75" customHeight="1">
      <c r="A29" s="73">
        <v>22</v>
      </c>
      <c r="B29" s="76" t="e">
        <f>Spisak!#REF!</f>
        <v>#REF!</v>
      </c>
      <c r="C29" s="70" t="e">
        <f>Spisak!#REF!</f>
        <v>#REF!</v>
      </c>
      <c r="D29" s="62" t="e">
        <f>Spisak!#REF!</f>
        <v>#REF!</v>
      </c>
      <c r="E29" s="62" t="e">
        <f>Spisak!#REF!</f>
        <v>#REF!</v>
      </c>
      <c r="F29" s="62" t="e">
        <f>Spisak!#REF!</f>
        <v>#REF!</v>
      </c>
      <c r="G29" s="63" t="e">
        <f>Spisak!#REF!&amp;OcjenaSlovima(Spisak!#REF!)</f>
        <v>#REF!</v>
      </c>
    </row>
    <row r="30" spans="1:7" ht="12.75" customHeight="1" thickBot="1">
      <c r="A30" s="74">
        <v>23</v>
      </c>
      <c r="B30" s="77" t="e">
        <f>Spisak!#REF!</f>
        <v>#REF!</v>
      </c>
      <c r="C30" s="71" t="e">
        <f>Spisak!#REF!</f>
        <v>#REF!</v>
      </c>
      <c r="D30" s="64" t="e">
        <f>Spisak!#REF!</f>
        <v>#REF!</v>
      </c>
      <c r="E30" s="64" t="e">
        <f>Spisak!#REF!</f>
        <v>#REF!</v>
      </c>
      <c r="F30" s="64" t="e">
        <f>Spisak!#REF!</f>
        <v>#REF!</v>
      </c>
      <c r="G30" s="65" t="e">
        <f>Spisak!#REF!&amp;OcjenaSlovima(Spisak!#REF!)</f>
        <v>#REF!</v>
      </c>
    </row>
    <row r="32" spans="1:7" ht="12.75">
      <c r="A32" s="120" t="s">
        <v>111</v>
      </c>
      <c r="B32" s="120"/>
      <c r="C32" s="120"/>
      <c r="G32" s="47" t="s">
        <v>9</v>
      </c>
    </row>
    <row r="35" spans="6:7" ht="12.75">
      <c r="F35" s="48"/>
      <c r="G35" s="48"/>
    </row>
    <row r="37" ht="12.75">
      <c r="G37" s="47" t="s">
        <v>37</v>
      </c>
    </row>
  </sheetData>
  <sheetProtection/>
  <mergeCells count="12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  <mergeCell ref="A32:C32"/>
  </mergeCells>
  <printOptions/>
  <pageMargins left="0.5511811023622046" right="0.5511811023622046" top="0.5905511811023622" bottom="0.5905511811023622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57" t="s">
        <v>54</v>
      </c>
    </row>
    <row r="2" ht="16.5" customHeight="1">
      <c r="A2" s="57" t="s">
        <v>55</v>
      </c>
    </row>
    <row r="3" ht="16.5" customHeight="1">
      <c r="A3" s="57" t="s">
        <v>112</v>
      </c>
    </row>
    <row r="4" ht="16.5" customHeight="1">
      <c r="A4" s="57" t="s">
        <v>113</v>
      </c>
    </row>
    <row r="5" ht="16.5" customHeight="1">
      <c r="A5" s="57" t="s">
        <v>114</v>
      </c>
    </row>
    <row r="6" ht="16.5" customHeight="1">
      <c r="A6" s="57" t="s">
        <v>115</v>
      </c>
    </row>
    <row r="8" spans="1:19" ht="19.5" customHeight="1">
      <c r="A8" s="126" t="s">
        <v>56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</row>
    <row r="9" spans="1:19" ht="19.5" customHeight="1">
      <c r="A9" s="127" t="s">
        <v>57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</row>
    <row r="10" spans="1:19" ht="19.5" customHeight="1">
      <c r="A10" s="127" t="s">
        <v>99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</row>
    <row r="11" ht="13.5" thickBot="1"/>
    <row r="12" spans="1:19" ht="30" customHeight="1">
      <c r="A12" s="107" t="s">
        <v>58</v>
      </c>
      <c r="B12" s="101" t="s">
        <v>59</v>
      </c>
      <c r="C12" s="101" t="s">
        <v>60</v>
      </c>
      <c r="D12" s="101" t="s">
        <v>61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 t="s">
        <v>69</v>
      </c>
      <c r="Q12" s="101"/>
      <c r="R12" s="101"/>
      <c r="S12" s="104"/>
    </row>
    <row r="13" spans="1:19" ht="12.75">
      <c r="A13" s="108"/>
      <c r="B13" s="102"/>
      <c r="C13" s="102"/>
      <c r="D13" s="102" t="s">
        <v>62</v>
      </c>
      <c r="E13" s="102"/>
      <c r="F13" s="102" t="s">
        <v>63</v>
      </c>
      <c r="G13" s="102"/>
      <c r="H13" s="102" t="s">
        <v>64</v>
      </c>
      <c r="I13" s="102"/>
      <c r="J13" s="102" t="s">
        <v>65</v>
      </c>
      <c r="K13" s="102"/>
      <c r="L13" s="102" t="s">
        <v>66</v>
      </c>
      <c r="M13" s="102"/>
      <c r="N13" s="102" t="s">
        <v>67</v>
      </c>
      <c r="O13" s="102"/>
      <c r="P13" s="102" t="s">
        <v>70</v>
      </c>
      <c r="Q13" s="102"/>
      <c r="R13" s="102" t="s">
        <v>71</v>
      </c>
      <c r="S13" s="105"/>
    </row>
    <row r="14" spans="1:19" ht="13.5" thickBot="1">
      <c r="A14" s="109"/>
      <c r="B14" s="103"/>
      <c r="C14" s="103"/>
      <c r="D14" s="58" t="s">
        <v>58</v>
      </c>
      <c r="E14" s="58" t="s">
        <v>68</v>
      </c>
      <c r="F14" s="58" t="s">
        <v>58</v>
      </c>
      <c r="G14" s="58" t="s">
        <v>68</v>
      </c>
      <c r="H14" s="58" t="s">
        <v>58</v>
      </c>
      <c r="I14" s="58" t="s">
        <v>68</v>
      </c>
      <c r="J14" s="58" t="s">
        <v>58</v>
      </c>
      <c r="K14" s="58" t="s">
        <v>68</v>
      </c>
      <c r="L14" s="58" t="s">
        <v>58</v>
      </c>
      <c r="M14" s="58" t="s">
        <v>68</v>
      </c>
      <c r="N14" s="58" t="s">
        <v>58</v>
      </c>
      <c r="O14" s="58" t="s">
        <v>68</v>
      </c>
      <c r="P14" s="58" t="s">
        <v>58</v>
      </c>
      <c r="Q14" s="58" t="s">
        <v>68</v>
      </c>
      <c r="R14" s="58" t="s">
        <v>58</v>
      </c>
      <c r="S14" s="59" t="s">
        <v>68</v>
      </c>
    </row>
    <row r="15" spans="1:19" ht="30" customHeight="1" thickBot="1">
      <c r="A15" s="78">
        <v>1</v>
      </c>
      <c r="B15" s="79" t="s">
        <v>100</v>
      </c>
      <c r="C15" s="79">
        <f>P15+R15</f>
        <v>2</v>
      </c>
      <c r="D15" s="79">
        <f>COUNTIF(Spisak!Z3:Z4,"=A")</f>
        <v>0</v>
      </c>
      <c r="E15" s="79">
        <f>ROUND(100*D15/C15,1)</f>
        <v>0</v>
      </c>
      <c r="F15" s="79">
        <f>COUNTIF(Spisak!Z3:Z4,"=B")</f>
        <v>0</v>
      </c>
      <c r="G15" s="79">
        <f>ROUND(100*F15/C15,1)</f>
        <v>0</v>
      </c>
      <c r="H15" s="79">
        <f>COUNTIF(Spisak!Z3:Z4,"=C")</f>
        <v>0</v>
      </c>
      <c r="I15" s="79">
        <f>ROUND(100*H15/C15,1)</f>
        <v>0</v>
      </c>
      <c r="J15" s="79">
        <f>COUNTIF(Spisak!Z3:Z4,"=D")</f>
        <v>2</v>
      </c>
      <c r="K15" s="79">
        <f>ROUND(100*J15/C15,1)</f>
        <v>100</v>
      </c>
      <c r="L15" s="79">
        <f>COUNTIF(Spisak!Z3:Z4,"=E")</f>
        <v>0</v>
      </c>
      <c r="M15" s="79">
        <f>ROUND(100*L15/C15,1)</f>
        <v>0</v>
      </c>
      <c r="N15" s="79">
        <f>COUNTIF(Spisak!Z3:Z4,"=F")</f>
        <v>0</v>
      </c>
      <c r="O15" s="79">
        <f>MAX(0,100-E15-G15-I15-K15-M15)</f>
        <v>0</v>
      </c>
      <c r="P15" s="79">
        <f>D15+F15+H15+J15+L15</f>
        <v>2</v>
      </c>
      <c r="Q15" s="79">
        <f>ROUND(100*P15/C15,1)</f>
        <v>100</v>
      </c>
      <c r="R15" s="79">
        <f>N15</f>
        <v>0</v>
      </c>
      <c r="S15" s="80">
        <f>O15</f>
        <v>0</v>
      </c>
    </row>
    <row r="19" spans="16:19" ht="12.75">
      <c r="P19" s="48"/>
      <c r="Q19" s="48"/>
      <c r="R19" s="48"/>
      <c r="S19" s="48"/>
    </row>
    <row r="20" ht="12.75">
      <c r="S20" s="47" t="s">
        <v>94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marina.markus</cp:lastModifiedBy>
  <cp:lastPrinted>2018-02-08T12:49:56Z</cp:lastPrinted>
  <dcterms:created xsi:type="dcterms:W3CDTF">1999-11-01T09:35:38Z</dcterms:created>
  <dcterms:modified xsi:type="dcterms:W3CDTF">2020-09-22T09:25:28Z</dcterms:modified>
  <cp:category/>
  <cp:version/>
  <cp:contentType/>
  <cp:contentStatus/>
</cp:coreProperties>
</file>